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30" yWindow="15" windowWidth="14715" windowHeight="8220" firstSheet="3" activeTab="8"/>
  </bookViews>
  <sheets>
    <sheet name="Mise en forme 2007" sheetId="13" r:id="rId1"/>
    <sheet name="Calculs rappels" sheetId="14" r:id="rId2"/>
    <sheet name="Ref Absolue - %" sheetId="15" r:id="rId3"/>
    <sheet name="Moy Min Max" sheetId="11" r:id="rId4"/>
    <sheet name="Moy Min Max Nb" sheetId="12" r:id="rId5"/>
    <sheet name="Tri" sheetId="4" r:id="rId6"/>
    <sheet name="fx SI a" sheetId="2" r:id="rId7"/>
    <sheet name="fx SI b" sheetId="1" r:id="rId8"/>
    <sheet name="fx SI c" sheetId="3" r:id="rId9"/>
    <sheet name="RANG" sheetId="5" r:id="rId10"/>
    <sheet name="Centre 1" sheetId="7" r:id="rId11"/>
    <sheet name="Centre 2" sheetId="8" r:id="rId12"/>
    <sheet name="Centres Synthèse" sheetId="9" r:id="rId13"/>
    <sheet name="Dates" sheetId="10" r:id="rId14"/>
    <sheet name="Feuil1" sheetId="17" r:id="rId15"/>
    <sheet name="BDD - TCD" sheetId="16" r:id="rId16"/>
  </sheets>
  <definedNames>
    <definedName name="_xlnm._FilterDatabase" localSheetId="9" hidden="1">RANG!$B$4:$D$14</definedName>
    <definedName name="_xlnm._FilterDatabase" localSheetId="5" hidden="1">Tri!$A$1:$G$236</definedName>
  </definedNames>
  <calcPr calcId="152511"/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10" i="3"/>
  <c r="J4" i="3"/>
  <c r="E5" i="3"/>
  <c r="F5" i="3"/>
  <c r="G5" i="3"/>
  <c r="H5" i="3"/>
  <c r="E6" i="3"/>
  <c r="F6" i="3"/>
  <c r="G6" i="3"/>
  <c r="H6" i="3" s="1"/>
  <c r="E7" i="3"/>
  <c r="F7" i="3"/>
  <c r="G7" i="3"/>
  <c r="H7" i="3"/>
  <c r="E8" i="3"/>
  <c r="F8" i="3"/>
  <c r="G8" i="3"/>
  <c r="H8" i="3"/>
  <c r="E9" i="3"/>
  <c r="F9" i="3"/>
  <c r="G9" i="3"/>
  <c r="H9" i="3"/>
  <c r="E10" i="3"/>
  <c r="F10" i="3"/>
  <c r="G10" i="3"/>
  <c r="H10" i="3"/>
  <c r="H4" i="3"/>
  <c r="G4" i="3"/>
  <c r="F4" i="3"/>
  <c r="E4" i="3"/>
  <c r="F5" i="1"/>
  <c r="F6" i="1"/>
  <c r="F7" i="1"/>
  <c r="F8" i="1"/>
  <c r="F4" i="1"/>
  <c r="E5" i="1"/>
  <c r="E6" i="1"/>
  <c r="E7" i="1"/>
  <c r="E8" i="1"/>
  <c r="E4" i="1"/>
  <c r="D5" i="1"/>
  <c r="D6" i="1"/>
  <c r="D7" i="1"/>
  <c r="D8" i="1"/>
  <c r="D4" i="1"/>
  <c r="E12" i="2"/>
  <c r="E5" i="2"/>
  <c r="E6" i="2"/>
  <c r="E7" i="2"/>
  <c r="E8" i="2"/>
  <c r="E9" i="2"/>
  <c r="E10" i="2"/>
  <c r="E11" i="2"/>
  <c r="E4" i="2"/>
  <c r="D5" i="2"/>
  <c r="D6" i="2"/>
  <c r="D7" i="2"/>
  <c r="D8" i="2"/>
  <c r="D9" i="2"/>
  <c r="D10" i="2"/>
  <c r="D11" i="2"/>
  <c r="D4" i="2"/>
  <c r="J285" i="16" l="1"/>
  <c r="J282" i="16"/>
  <c r="J281" i="16"/>
  <c r="J278" i="16"/>
  <c r="J277" i="16"/>
  <c r="J274" i="16"/>
  <c r="J273" i="16"/>
  <c r="J270" i="16"/>
  <c r="J269" i="16"/>
  <c r="J266" i="16"/>
  <c r="J265" i="16"/>
  <c r="J262" i="16"/>
  <c r="J261" i="16"/>
  <c r="J258" i="16"/>
  <c r="J257" i="16"/>
  <c r="J254" i="16"/>
  <c r="J253" i="16"/>
  <c r="J250" i="16"/>
  <c r="J249" i="16"/>
  <c r="J246" i="16"/>
  <c r="J245" i="16"/>
  <c r="J242" i="16"/>
  <c r="J241" i="16"/>
  <c r="J238" i="16"/>
  <c r="J237" i="16"/>
  <c r="J234" i="16"/>
  <c r="J233" i="16"/>
  <c r="J230" i="16"/>
  <c r="J229" i="16"/>
  <c r="J226" i="16"/>
  <c r="J225" i="16"/>
  <c r="J222" i="16"/>
  <c r="J221" i="16"/>
  <c r="J149" i="16"/>
  <c r="J150" i="16"/>
  <c r="J151" i="16"/>
  <c r="J152" i="16"/>
  <c r="J153" i="16"/>
  <c r="J154" i="16"/>
  <c r="J155" i="16"/>
  <c r="J156" i="16"/>
  <c r="J157" i="16"/>
  <c r="J158" i="16"/>
  <c r="J159" i="16"/>
  <c r="J160" i="16"/>
  <c r="J161" i="16"/>
  <c r="J162" i="16"/>
  <c r="J163" i="16"/>
  <c r="J164" i="16"/>
  <c r="J165" i="16"/>
  <c r="J166" i="16"/>
  <c r="J167" i="16"/>
  <c r="J168" i="16"/>
  <c r="J169" i="16"/>
  <c r="J170" i="16"/>
  <c r="J171" i="16"/>
  <c r="J172" i="16"/>
  <c r="J173" i="16"/>
  <c r="J174" i="16"/>
  <c r="J175" i="16"/>
  <c r="J176" i="16"/>
  <c r="J177" i="16"/>
  <c r="J178" i="16"/>
  <c r="J179" i="16"/>
  <c r="J180" i="16"/>
  <c r="J181" i="16"/>
  <c r="J182" i="16"/>
  <c r="J183" i="16"/>
  <c r="J184" i="16"/>
  <c r="J185" i="16"/>
  <c r="J186" i="16"/>
  <c r="J187" i="16"/>
  <c r="J188" i="16"/>
  <c r="J189" i="16"/>
  <c r="J190" i="16"/>
  <c r="J191" i="16"/>
  <c r="J192" i="16"/>
  <c r="J193" i="16"/>
  <c r="J194" i="16"/>
  <c r="J195" i="16"/>
  <c r="J196" i="16"/>
  <c r="J197" i="16"/>
  <c r="J198" i="16"/>
  <c r="J199" i="16"/>
  <c r="J200" i="16"/>
  <c r="J201" i="16"/>
  <c r="J202" i="16"/>
  <c r="J203" i="16"/>
  <c r="J204" i="16"/>
  <c r="J205" i="16"/>
  <c r="J206" i="16"/>
  <c r="J207" i="16"/>
  <c r="J208" i="16"/>
  <c r="J209" i="16"/>
  <c r="J210" i="16"/>
  <c r="J211" i="16"/>
  <c r="J212" i="16"/>
  <c r="J213" i="16"/>
  <c r="J214" i="16"/>
  <c r="J215" i="16"/>
  <c r="J216" i="16"/>
  <c r="J217" i="16"/>
  <c r="J218" i="16"/>
  <c r="J219" i="16"/>
  <c r="J220" i="16"/>
  <c r="J223" i="16"/>
  <c r="J224" i="16"/>
  <c r="J227" i="16"/>
  <c r="J228" i="16"/>
  <c r="J231" i="16"/>
  <c r="J232" i="16"/>
  <c r="J235" i="16"/>
  <c r="J236" i="16"/>
  <c r="J239" i="16"/>
  <c r="J240" i="16"/>
  <c r="J243" i="16"/>
  <c r="J244" i="16"/>
  <c r="J247" i="16"/>
  <c r="J248" i="16"/>
  <c r="J251" i="16"/>
  <c r="J252" i="16"/>
  <c r="J255" i="16"/>
  <c r="J256" i="16"/>
  <c r="J259" i="16"/>
  <c r="J260" i="16"/>
  <c r="J263" i="16"/>
  <c r="J264" i="16"/>
  <c r="J267" i="16"/>
  <c r="J268" i="16"/>
  <c r="J271" i="16"/>
  <c r="J272" i="16"/>
  <c r="J275" i="16"/>
  <c r="J276" i="16"/>
  <c r="J279" i="16"/>
  <c r="J280" i="16"/>
  <c r="J283" i="16"/>
  <c r="J284" i="16"/>
  <c r="J75" i="16"/>
  <c r="J3" i="16"/>
  <c r="J4" i="16"/>
  <c r="J5" i="16"/>
  <c r="J6" i="16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J121" i="16"/>
  <c r="J122" i="16"/>
  <c r="J123" i="16"/>
  <c r="J124" i="16"/>
  <c r="J125" i="16"/>
  <c r="J126" i="16"/>
  <c r="J127" i="16"/>
  <c r="J128" i="16"/>
  <c r="J129" i="16"/>
  <c r="J130" i="16"/>
  <c r="J131" i="16"/>
  <c r="J132" i="16"/>
  <c r="J133" i="16"/>
  <c r="J134" i="16"/>
  <c r="J135" i="16"/>
  <c r="J136" i="16"/>
  <c r="J137" i="16"/>
  <c r="J138" i="16"/>
  <c r="J139" i="16"/>
  <c r="J140" i="16"/>
  <c r="J141" i="16"/>
  <c r="J142" i="16"/>
  <c r="J143" i="16"/>
  <c r="J144" i="16"/>
  <c r="J145" i="16"/>
  <c r="J146" i="16"/>
  <c r="J147" i="16"/>
  <c r="J148" i="16"/>
  <c r="J2" i="16"/>
  <c r="D11" i="5" l="1"/>
  <c r="D12" i="5"/>
  <c r="D14" i="5"/>
  <c r="D5" i="5"/>
  <c r="D10" i="5"/>
  <c r="D9" i="5"/>
  <c r="D8" i="5"/>
  <c r="D7" i="5"/>
  <c r="D6" i="5"/>
  <c r="D13" i="5"/>
  <c r="G8" i="15" l="1"/>
  <c r="G9" i="15"/>
  <c r="G10" i="15"/>
  <c r="G11" i="15"/>
  <c r="G6" i="15"/>
  <c r="E7" i="15"/>
  <c r="G7" i="15" s="1"/>
  <c r="E8" i="15"/>
  <c r="E9" i="15"/>
  <c r="E10" i="15"/>
  <c r="E11" i="15"/>
  <c r="E6" i="15"/>
  <c r="G13" i="15" l="1"/>
  <c r="B2" i="17"/>
  <c r="H10" i="15" l="1"/>
  <c r="H11" i="15"/>
  <c r="H8" i="15"/>
  <c r="H6" i="15"/>
  <c r="H9" i="15"/>
  <c r="H7" i="15"/>
  <c r="D11" i="3"/>
  <c r="E11" i="3"/>
  <c r="F11" i="3"/>
  <c r="G11" i="3"/>
  <c r="H11" i="3"/>
  <c r="I11" i="3"/>
  <c r="C11" i="3"/>
  <c r="J11" i="3"/>
  <c r="E9" i="8" l="1"/>
  <c r="D9" i="8"/>
  <c r="C9" i="8"/>
  <c r="B9" i="8"/>
  <c r="F8" i="8"/>
  <c r="F9" i="8" s="1"/>
  <c r="F7" i="8"/>
  <c r="F6" i="8"/>
  <c r="E9" i="7"/>
  <c r="D9" i="7"/>
  <c r="C9" i="7"/>
  <c r="B9" i="7"/>
  <c r="F8" i="7"/>
  <c r="F9" i="7" s="1"/>
  <c r="F7" i="7"/>
  <c r="F6" i="7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</calcChain>
</file>

<file path=xl/sharedStrings.xml><?xml version="1.0" encoding="utf-8"?>
<sst xmlns="http://schemas.openxmlformats.org/spreadsheetml/2006/main" count="2540" uniqueCount="1057">
  <si>
    <t>Nom</t>
  </si>
  <si>
    <t>Montant remise</t>
  </si>
  <si>
    <t>BLAISE</t>
  </si>
  <si>
    <t>APOLIN</t>
  </si>
  <si>
    <t>RAYLU</t>
  </si>
  <si>
    <t>FERMAR</t>
  </si>
  <si>
    <t>VALEZI</t>
  </si>
  <si>
    <t>Accorder une remise de 2 % pour les clients dont le hors taxes</t>
  </si>
  <si>
    <t>dépasse 10000 Euros</t>
  </si>
  <si>
    <t>Département</t>
  </si>
  <si>
    <t>Nuités</t>
  </si>
  <si>
    <t>Demi pension</t>
  </si>
  <si>
    <t>Pension complète</t>
  </si>
  <si>
    <t>Origine</t>
  </si>
  <si>
    <t>Montant</t>
  </si>
  <si>
    <t>Fidélio</t>
  </si>
  <si>
    <t>Ain</t>
  </si>
  <si>
    <t>oui</t>
  </si>
  <si>
    <t>AGENCE</t>
  </si>
  <si>
    <t>Lebuet</t>
  </si>
  <si>
    <t>Aisne</t>
  </si>
  <si>
    <t>Odele</t>
  </si>
  <si>
    <t>Allier</t>
  </si>
  <si>
    <t>Alexandre</t>
  </si>
  <si>
    <t>Alpes-de-Haute-Provence</t>
  </si>
  <si>
    <t>Alban</t>
  </si>
  <si>
    <t>Alpes-Maritimes</t>
  </si>
  <si>
    <t>Goergete</t>
  </si>
  <si>
    <t>Ardèche</t>
  </si>
  <si>
    <t>Victorina</t>
  </si>
  <si>
    <t>Ardennes</t>
  </si>
  <si>
    <t>Ariège</t>
  </si>
  <si>
    <t>Comont</t>
  </si>
  <si>
    <t>INTERNET</t>
  </si>
  <si>
    <t>Yonneau</t>
  </si>
  <si>
    <t>Aube</t>
  </si>
  <si>
    <t>Gigaud</t>
  </si>
  <si>
    <t>GUIDE</t>
  </si>
  <si>
    <t>Dorieux</t>
  </si>
  <si>
    <t>Mariner</t>
  </si>
  <si>
    <t>Aude</t>
  </si>
  <si>
    <t>Dewaegez</t>
  </si>
  <si>
    <t>Doume</t>
  </si>
  <si>
    <t>Belot</t>
  </si>
  <si>
    <t>Bas-Rhin</t>
  </si>
  <si>
    <t>DIRECT</t>
  </si>
  <si>
    <t>Noel</t>
  </si>
  <si>
    <t>OFFICE</t>
  </si>
  <si>
    <t>Arsne</t>
  </si>
  <si>
    <t>Bouches-du-Rhône</t>
  </si>
  <si>
    <t>Alstom</t>
  </si>
  <si>
    <t>Cote</t>
  </si>
  <si>
    <t>Prica</t>
  </si>
  <si>
    <t>Calvados</t>
  </si>
  <si>
    <t>Delfieux</t>
  </si>
  <si>
    <t>Zemmouri</t>
  </si>
  <si>
    <t>Rymond</t>
  </si>
  <si>
    <t>Cantal</t>
  </si>
  <si>
    <t>Creteil</t>
  </si>
  <si>
    <t>Dubois</t>
  </si>
  <si>
    <t>Paulety</t>
  </si>
  <si>
    <t>Charente</t>
  </si>
  <si>
    <t>Bayle</t>
  </si>
  <si>
    <t>Carrier</t>
  </si>
  <si>
    <t>Agnest</t>
  </si>
  <si>
    <t>Charente-Maritime</t>
  </si>
  <si>
    <t>Croquet</t>
  </si>
  <si>
    <t>Tordo</t>
  </si>
  <si>
    <t>Pythagroe</t>
  </si>
  <si>
    <t>Robert</t>
  </si>
  <si>
    <t>Barnerti</t>
  </si>
  <si>
    <t>Bauduin</t>
  </si>
  <si>
    <t>PASSAGE</t>
  </si>
  <si>
    <t>Gilbertin</t>
  </si>
  <si>
    <t>Cher</t>
  </si>
  <si>
    <t>Ferlet</t>
  </si>
  <si>
    <t>Thenaday</t>
  </si>
  <si>
    <t>Maurem</t>
  </si>
  <si>
    <t>Sottieux</t>
  </si>
  <si>
    <t>Damaret</t>
  </si>
  <si>
    <t>Puget</t>
  </si>
  <si>
    <t>Adam</t>
  </si>
  <si>
    <t>Côte-d’Or</t>
  </si>
  <si>
    <t>Garnier</t>
  </si>
  <si>
    <t>Lafori</t>
  </si>
  <si>
    <t>Castaldi</t>
  </si>
  <si>
    <t>Hennessy</t>
  </si>
  <si>
    <t>Creuse</t>
  </si>
  <si>
    <t>Chapel</t>
  </si>
  <si>
    <t>Gita</t>
  </si>
  <si>
    <t>Calvin</t>
  </si>
  <si>
    <t>Deux-Sèvres</t>
  </si>
  <si>
    <t>Diego</t>
  </si>
  <si>
    <t>Edouet</t>
  </si>
  <si>
    <t>Lahcen</t>
  </si>
  <si>
    <t>Dordogne</t>
  </si>
  <si>
    <t>Deville</t>
  </si>
  <si>
    <t>Hubert</t>
  </si>
  <si>
    <t>Lasouris</t>
  </si>
  <si>
    <t>Doubs</t>
  </si>
  <si>
    <t>Chure</t>
  </si>
  <si>
    <t>Badches</t>
  </si>
  <si>
    <t>Abbouziani</t>
  </si>
  <si>
    <t>Drôme</t>
  </si>
  <si>
    <t>Lacour</t>
  </si>
  <si>
    <t>Monneron</t>
  </si>
  <si>
    <t>Boekell</t>
  </si>
  <si>
    <t>Essonne</t>
  </si>
  <si>
    <t>Provost</t>
  </si>
  <si>
    <t>Cambier</t>
  </si>
  <si>
    <t>Gerard</t>
  </si>
  <si>
    <t>Ronchard</t>
  </si>
  <si>
    <t>Masini</t>
  </si>
  <si>
    <t>Parino</t>
  </si>
  <si>
    <t>Bousquet</t>
  </si>
  <si>
    <t>Eure</t>
  </si>
  <si>
    <t>Gagnot</t>
  </si>
  <si>
    <t>Boulbet</t>
  </si>
  <si>
    <t>Bujende</t>
  </si>
  <si>
    <t>Eure-et-Loir</t>
  </si>
  <si>
    <t>Barbou</t>
  </si>
  <si>
    <t>Venet</t>
  </si>
  <si>
    <t>Cajot</t>
  </si>
  <si>
    <t>Finistère</t>
  </si>
  <si>
    <t>Chabrer</t>
  </si>
  <si>
    <t>Gard</t>
  </si>
  <si>
    <t>Coquiart</t>
  </si>
  <si>
    <t>Damiano</t>
  </si>
  <si>
    <t>Gers</t>
  </si>
  <si>
    <t>Admozo</t>
  </si>
  <si>
    <t>Gironde</t>
  </si>
  <si>
    <t>Gérazzona</t>
  </si>
  <si>
    <t>Haute-Corse</t>
  </si>
  <si>
    <t>Bongard</t>
  </si>
  <si>
    <t>Largilloerre</t>
  </si>
  <si>
    <t>Aurel</t>
  </si>
  <si>
    <t>Fiduck</t>
  </si>
  <si>
    <t>Brelet</t>
  </si>
  <si>
    <t>Coisy</t>
  </si>
  <si>
    <t>Haute-Garonne</t>
  </si>
  <si>
    <t>Alberino</t>
  </si>
  <si>
    <t>Haute-Loire</t>
  </si>
  <si>
    <t>Drpssart</t>
  </si>
  <si>
    <t>Haute-Marne</t>
  </si>
  <si>
    <t>Viel</t>
  </si>
  <si>
    <t>Prosperi</t>
  </si>
  <si>
    <t>Hautes-Alpes</t>
  </si>
  <si>
    <t>Benassi</t>
  </si>
  <si>
    <t>Haute-Saône</t>
  </si>
  <si>
    <t>Capalbi</t>
  </si>
  <si>
    <t>Haute-Savoie</t>
  </si>
  <si>
    <t>Cherubin</t>
  </si>
  <si>
    <t>Hautes-Pyrénées</t>
  </si>
  <si>
    <t>Arnould</t>
  </si>
  <si>
    <t>Catton</t>
  </si>
  <si>
    <t>Haute-Vienne</t>
  </si>
  <si>
    <t>Giraud</t>
  </si>
  <si>
    <t>Lurson</t>
  </si>
  <si>
    <t>Consol</t>
  </si>
  <si>
    <t>Djames</t>
  </si>
  <si>
    <t>Lemir</t>
  </si>
  <si>
    <t>Faivre</t>
  </si>
  <si>
    <t>Astier</t>
  </si>
  <si>
    <t>Haut-Rhin</t>
  </si>
  <si>
    <t>Renaudin</t>
  </si>
  <si>
    <t>Hauts-de-Seine</t>
  </si>
  <si>
    <t>Samson</t>
  </si>
  <si>
    <t>Dietrich</t>
  </si>
  <si>
    <t>Gleize</t>
  </si>
  <si>
    <t>Rouet</t>
  </si>
  <si>
    <t>Ratye</t>
  </si>
  <si>
    <t>Ballester</t>
  </si>
  <si>
    <t>Dosgod</t>
  </si>
  <si>
    <t>Hérault</t>
  </si>
  <si>
    <t>Ferrer</t>
  </si>
  <si>
    <t>Ille-et-Vilaine</t>
  </si>
  <si>
    <t>Laporte</t>
  </si>
  <si>
    <t>Indre</t>
  </si>
  <si>
    <t>Alexis</t>
  </si>
  <si>
    <t>Indre-et-Loire</t>
  </si>
  <si>
    <t>Alioune</t>
  </si>
  <si>
    <t>Isère</t>
  </si>
  <si>
    <t>Tran</t>
  </si>
  <si>
    <t>Jura</t>
  </si>
  <si>
    <t>Slimene</t>
  </si>
  <si>
    <t>Landes</t>
  </si>
  <si>
    <t>Gobert</t>
  </si>
  <si>
    <t>Loire</t>
  </si>
  <si>
    <t>Tromont</t>
  </si>
  <si>
    <t>Loire-Atlantique</t>
  </si>
  <si>
    <t>Roussel</t>
  </si>
  <si>
    <t>Loiret</t>
  </si>
  <si>
    <t>Laigle</t>
  </si>
  <si>
    <t>Loir-et-Cher</t>
  </si>
  <si>
    <t>Teng</t>
  </si>
  <si>
    <t>Lot</t>
  </si>
  <si>
    <t>Zekap</t>
  </si>
  <si>
    <t>Lot-et-Garonne</t>
  </si>
  <si>
    <t>Amalon</t>
  </si>
  <si>
    <t>Lozère</t>
  </si>
  <si>
    <t>Furhy</t>
  </si>
  <si>
    <t>Maine-et-Loire</t>
  </si>
  <si>
    <t>Lelièvre</t>
  </si>
  <si>
    <t>Manche</t>
  </si>
  <si>
    <t>Aubelix</t>
  </si>
  <si>
    <t>Marne</t>
  </si>
  <si>
    <t>Arevov</t>
  </si>
  <si>
    <t>Mayenne</t>
  </si>
  <si>
    <t>Arbogast</t>
  </si>
  <si>
    <t>Mathu</t>
  </si>
  <si>
    <t>Meurthe-et-Moselle</t>
  </si>
  <si>
    <t>Munch</t>
  </si>
  <si>
    <t>Barki</t>
  </si>
  <si>
    <t>Meuse</t>
  </si>
  <si>
    <t>Baufays</t>
  </si>
  <si>
    <t>Mellouki</t>
  </si>
  <si>
    <t>Morbihan</t>
  </si>
  <si>
    <t>Combot</t>
  </si>
  <si>
    <t>Poinsignon</t>
  </si>
  <si>
    <t>Moselle</t>
  </si>
  <si>
    <t>Morel</t>
  </si>
  <si>
    <t>Puech</t>
  </si>
  <si>
    <t>Nièvre</t>
  </si>
  <si>
    <t>Parilla</t>
  </si>
  <si>
    <t>Decloque</t>
  </si>
  <si>
    <t>Barbano</t>
  </si>
  <si>
    <t>Nord</t>
  </si>
  <si>
    <t>Banchon</t>
  </si>
  <si>
    <t>Varutimuzur</t>
  </si>
  <si>
    <t>Oise</t>
  </si>
  <si>
    <t>Framme</t>
  </si>
  <si>
    <t>Blhimer</t>
  </si>
  <si>
    <t>Orne</t>
  </si>
  <si>
    <t>Franneck</t>
  </si>
  <si>
    <t>Carline</t>
  </si>
  <si>
    <t>Paris</t>
  </si>
  <si>
    <t>Beaudry</t>
  </si>
  <si>
    <t>Pas-de-Calais</t>
  </si>
  <si>
    <t>Pietra</t>
  </si>
  <si>
    <t>Baudry</t>
  </si>
  <si>
    <t>Puy-de-Dôme</t>
  </si>
  <si>
    <t>Ribault</t>
  </si>
  <si>
    <t>Centrera</t>
  </si>
  <si>
    <t>Pyrénées-Atlantiques</t>
  </si>
  <si>
    <t>Berthoux</t>
  </si>
  <si>
    <t>Sachet</t>
  </si>
  <si>
    <t>Pyrénées-Orientales</t>
  </si>
  <si>
    <t>Ethi</t>
  </si>
  <si>
    <t>Astrier</t>
  </si>
  <si>
    <t>Rhône</t>
  </si>
  <si>
    <t>Bareda</t>
  </si>
  <si>
    <t>Saône-et-Loire</t>
  </si>
  <si>
    <t>Bartoli</t>
  </si>
  <si>
    <t>Sarthe</t>
  </si>
  <si>
    <t>Benichou</t>
  </si>
  <si>
    <t>Bois</t>
  </si>
  <si>
    <t>Savoie</t>
  </si>
  <si>
    <t>Candria</t>
  </si>
  <si>
    <t>Coudert</t>
  </si>
  <si>
    <t>Carpent</t>
  </si>
  <si>
    <t>Seine-et-Marne</t>
  </si>
  <si>
    <t>Cerkiewicz</t>
  </si>
  <si>
    <t>Gueguan</t>
  </si>
  <si>
    <t>Carola</t>
  </si>
  <si>
    <t>Seine-Maritime</t>
  </si>
  <si>
    <t>Caselles</t>
  </si>
  <si>
    <t>Seine-St-Denis</t>
  </si>
  <si>
    <t>Aurens</t>
  </si>
  <si>
    <t>Coteau</t>
  </si>
  <si>
    <t>Depont</t>
  </si>
  <si>
    <t>Somme</t>
  </si>
  <si>
    <t>Hamard</t>
  </si>
  <si>
    <t>Merle</t>
  </si>
  <si>
    <t>Perruchot</t>
  </si>
  <si>
    <t>Tarn</t>
  </si>
  <si>
    <t>Sauvion</t>
  </si>
  <si>
    <t>Guillaume</t>
  </si>
  <si>
    <t>Tarn-et-Garonne</t>
  </si>
  <si>
    <t>Ritzenthaler</t>
  </si>
  <si>
    <t>Diener</t>
  </si>
  <si>
    <t>Vervliet</t>
  </si>
  <si>
    <t>Ledreau</t>
  </si>
  <si>
    <t>Territoire-de-Belfort</t>
  </si>
  <si>
    <t>Lavenant</t>
  </si>
  <si>
    <t>Val-d’Oise</t>
  </si>
  <si>
    <t>Lanotte</t>
  </si>
  <si>
    <t>Carpentier</t>
  </si>
  <si>
    <t>Val-de-Marne</t>
  </si>
  <si>
    <t>Dido</t>
  </si>
  <si>
    <t>Dubuffet</t>
  </si>
  <si>
    <t>Genestel</t>
  </si>
  <si>
    <t>Var</t>
  </si>
  <si>
    <t>Braud</t>
  </si>
  <si>
    <t>Casta</t>
  </si>
  <si>
    <t>Celine</t>
  </si>
  <si>
    <t>Chadnia</t>
  </si>
  <si>
    <t>Doro</t>
  </si>
  <si>
    <t>Cormacien</t>
  </si>
  <si>
    <t>Daouo</t>
  </si>
  <si>
    <t>Dieye</t>
  </si>
  <si>
    <t>Laboulais</t>
  </si>
  <si>
    <t>Maurel</t>
  </si>
  <si>
    <t>Flubarche</t>
  </si>
  <si>
    <t>Parinello</t>
  </si>
  <si>
    <t>Castrane</t>
  </si>
  <si>
    <t>Vaucluse</t>
  </si>
  <si>
    <t>Chavin</t>
  </si>
  <si>
    <t>Costa</t>
  </si>
  <si>
    <t>Barkot</t>
  </si>
  <si>
    <t>Briey</t>
  </si>
  <si>
    <t>Balin</t>
  </si>
  <si>
    <t>Sugita</t>
  </si>
  <si>
    <t>Cathozie</t>
  </si>
  <si>
    <t>Vendée</t>
  </si>
  <si>
    <t>Danet</t>
  </si>
  <si>
    <t>Marcillac</t>
  </si>
  <si>
    <t>Arlon</t>
  </si>
  <si>
    <t>Diogo</t>
  </si>
  <si>
    <t>Legret</t>
  </si>
  <si>
    <t>Choupy</t>
  </si>
  <si>
    <t>Vienne</t>
  </si>
  <si>
    <t>Gautier</t>
  </si>
  <si>
    <t>Lange</t>
  </si>
  <si>
    <t>Diya</t>
  </si>
  <si>
    <t>Prosoc</t>
  </si>
  <si>
    <t>Esther</t>
  </si>
  <si>
    <t>Fafadel</t>
  </si>
  <si>
    <t>Caviarre</t>
  </si>
  <si>
    <t>Vosges</t>
  </si>
  <si>
    <t>Pedir</t>
  </si>
  <si>
    <t>Irai</t>
  </si>
  <si>
    <t>Jamin</t>
  </si>
  <si>
    <t>Joko</t>
  </si>
  <si>
    <t>Occelli</t>
  </si>
  <si>
    <t>Faouzi</t>
  </si>
  <si>
    <t>Baro</t>
  </si>
  <si>
    <t>Yonne</t>
  </si>
  <si>
    <t>Camalon</t>
  </si>
  <si>
    <t>Belacom</t>
  </si>
  <si>
    <t>Garner</t>
  </si>
  <si>
    <t>Lingue</t>
  </si>
  <si>
    <t>Louarachi</t>
  </si>
  <si>
    <t>Roy</t>
  </si>
  <si>
    <t>Yvelines</t>
  </si>
  <si>
    <t>Gainao</t>
  </si>
  <si>
    <t>Casilino</t>
  </si>
  <si>
    <t>CA</t>
  </si>
  <si>
    <t>Objectif atteint</t>
  </si>
  <si>
    <t>Commission</t>
  </si>
  <si>
    <t>Semaine 1</t>
  </si>
  <si>
    <t>Semaine 2</t>
  </si>
  <si>
    <t>Semaine 3</t>
  </si>
  <si>
    <t>Semaine 4</t>
  </si>
  <si>
    <t>TOTAL</t>
  </si>
  <si>
    <t>Semaine 5</t>
  </si>
  <si>
    <t>Semaine 6</t>
  </si>
  <si>
    <t>Semaine 7</t>
  </si>
  <si>
    <t>Semaine 8</t>
  </si>
  <si>
    <r>
      <t xml:space="preserve">- si le CA est supérieur à 3000 € alors </t>
    </r>
    <r>
      <rPr>
        <b/>
        <sz val="10"/>
        <rFont val="Arial"/>
        <family val="2"/>
      </rPr>
      <t>oui</t>
    </r>
    <r>
      <rPr>
        <sz val="10"/>
        <rFont val="Arial"/>
        <family val="2"/>
      </rPr>
      <t xml:space="preserve"> sinon </t>
    </r>
    <r>
      <rPr>
        <b/>
        <sz val="10"/>
        <rFont val="Arial"/>
        <family val="2"/>
      </rPr>
      <t>non</t>
    </r>
  </si>
  <si>
    <t>- la commission sera de 20% du CA si le CA est inférieur à 4500 sinon il sera de 25% du CA</t>
  </si>
  <si>
    <t xml:space="preserve"> </t>
  </si>
  <si>
    <t>Vendeurs</t>
  </si>
  <si>
    <t>Chiffres d'affaires</t>
  </si>
  <si>
    <t>Fixe</t>
  </si>
  <si>
    <t>Commissions</t>
  </si>
  <si>
    <t>Prime 1</t>
  </si>
  <si>
    <t xml:space="preserve">Prime 2 </t>
  </si>
  <si>
    <t>Total primes</t>
  </si>
  <si>
    <t>Mutuelles</t>
  </si>
  <si>
    <t>Salaires</t>
  </si>
  <si>
    <t>Gérard</t>
  </si>
  <si>
    <t>Bernard</t>
  </si>
  <si>
    <t>Consignes :</t>
  </si>
  <si>
    <t>- La commission est de 1% du CA</t>
  </si>
  <si>
    <t>- La Prime 1 sera de 1 % du CA si le CA est supérieur à 200 000,00 € sinon 0</t>
  </si>
  <si>
    <t>- Appliquer une mise en forme conditionnelle : Mettre en orange le total des primes quand celui-ci est différent de 0</t>
  </si>
  <si>
    <r>
      <t xml:space="preserve">- Effectuez les calculs </t>
    </r>
    <r>
      <rPr>
        <b/>
        <u/>
        <sz val="10"/>
        <rFont val="Arial"/>
        <family val="2"/>
      </rPr>
      <t>(la mutuelle est à déduire du salaire)</t>
    </r>
    <r>
      <rPr>
        <sz val="10"/>
        <rFont val="Arial"/>
        <family val="2"/>
      </rPr>
      <t xml:space="preserve"> et réalisez le graphique représentant les différentes primes et commission par rapport au salaire que vous insèrerez sur cette feuille en tant qu'objet.</t>
    </r>
  </si>
  <si>
    <t>Course à pied</t>
  </si>
  <si>
    <t>TEMPS CLASSEMENT</t>
  </si>
  <si>
    <t>ARLIAUD</t>
  </si>
  <si>
    <t>FENOUI</t>
  </si>
  <si>
    <t>ROTOPO</t>
  </si>
  <si>
    <t>MALAMO</t>
  </si>
  <si>
    <t>VILOM</t>
  </si>
  <si>
    <t>SEZER</t>
  </si>
  <si>
    <t>AZEMOTE</t>
  </si>
  <si>
    <t>centre de vacances LOU PITCHOUN</t>
  </si>
  <si>
    <t>paris</t>
  </si>
  <si>
    <t>nord</t>
  </si>
  <si>
    <t>bretagne</t>
  </si>
  <si>
    <t>aquitaine</t>
  </si>
  <si>
    <t>total</t>
  </si>
  <si>
    <t>paques</t>
  </si>
  <si>
    <t>juillet</t>
  </si>
  <si>
    <t>août</t>
  </si>
  <si>
    <t>Centre de vacances les AILES BLEUES</t>
  </si>
  <si>
    <t>region</t>
  </si>
  <si>
    <t>FREQUENTATION SUR LES DEUX CENTRES</t>
  </si>
  <si>
    <t>fonctions date et heure</t>
  </si>
  <si>
    <t>date du jour</t>
  </si>
  <si>
    <t>âge et ancienneté</t>
  </si>
  <si>
    <t>nom</t>
  </si>
  <si>
    <t>né(e) le</t>
  </si>
  <si>
    <t>entré(e) le</t>
  </si>
  <si>
    <t>jour
de naissance</t>
  </si>
  <si>
    <t>âge</t>
  </si>
  <si>
    <t>ancienneté</t>
  </si>
  <si>
    <t>DUCERF</t>
  </si>
  <si>
    <t>MONTEL</t>
  </si>
  <si>
    <t>MARIT</t>
  </si>
  <si>
    <t>SOULIER</t>
  </si>
  <si>
    <t>GELY</t>
  </si>
  <si>
    <t>Liste
des fournisseurs</t>
  </si>
  <si>
    <t>Date :</t>
  </si>
  <si>
    <t>SOCIETE</t>
  </si>
  <si>
    <t>CODE</t>
  </si>
  <si>
    <t>ADRESSE</t>
  </si>
  <si>
    <t>CP</t>
  </si>
  <si>
    <t>VILLE</t>
  </si>
  <si>
    <t>Somme a payer</t>
  </si>
  <si>
    <t>Mac Donald</t>
  </si>
  <si>
    <t>Fournisseur 1</t>
  </si>
  <si>
    <t>Place des bouleaux</t>
  </si>
  <si>
    <t>59000</t>
  </si>
  <si>
    <t>Lille</t>
  </si>
  <si>
    <t>Cora</t>
  </si>
  <si>
    <t>Fournisseur 2</t>
  </si>
  <si>
    <t>25 rue des pivoines</t>
  </si>
  <si>
    <t>Nantes</t>
  </si>
  <si>
    <t>Carrefour</t>
  </si>
  <si>
    <t>Fournisseur 3</t>
  </si>
  <si>
    <t>1 rue du saule</t>
  </si>
  <si>
    <t>Michelin</t>
  </si>
  <si>
    <t>Fournisseur 4</t>
  </si>
  <si>
    <t xml:space="preserve">11 rue des érables </t>
  </si>
  <si>
    <t>06000</t>
  </si>
  <si>
    <t>Nice</t>
  </si>
  <si>
    <t>Microsoft</t>
  </si>
  <si>
    <t>Fournisseur 5</t>
  </si>
  <si>
    <t>12 ruedes fleurs</t>
  </si>
  <si>
    <t>06001</t>
  </si>
  <si>
    <t>Peugeot</t>
  </si>
  <si>
    <t>Fournisseur 6</t>
  </si>
  <si>
    <t>allée du parc</t>
  </si>
  <si>
    <t>SUN MicroSystem</t>
  </si>
  <si>
    <t>Fournisseur 7</t>
  </si>
  <si>
    <t>Allée des sapins</t>
  </si>
  <si>
    <t>08000</t>
  </si>
  <si>
    <t>Sedan</t>
  </si>
  <si>
    <t>CISCO</t>
  </si>
  <si>
    <t>Fournisseur 8</t>
  </si>
  <si>
    <t xml:space="preserve">Place </t>
  </si>
  <si>
    <t>67000</t>
  </si>
  <si>
    <t>Strasbourg</t>
  </si>
  <si>
    <t>Total règlement a effectuer:</t>
  </si>
  <si>
    <t>Moyenne</t>
  </si>
  <si>
    <t>Maximum</t>
  </si>
  <si>
    <t>Minimum</t>
  </si>
  <si>
    <t>NOM</t>
  </si>
  <si>
    <t>Maths</t>
  </si>
  <si>
    <t>Français</t>
  </si>
  <si>
    <t>Langue</t>
  </si>
  <si>
    <t>Physique</t>
  </si>
  <si>
    <t>Histoire</t>
  </si>
  <si>
    <t>Economie</t>
  </si>
  <si>
    <t>Nbres notes</t>
  </si>
  <si>
    <t>Note maximum</t>
  </si>
  <si>
    <t>Note minimum</t>
  </si>
  <si>
    <t>AURIAU</t>
  </si>
  <si>
    <t>BARBET</t>
  </si>
  <si>
    <t>GAUTIER</t>
  </si>
  <si>
    <t>DUPONT</t>
  </si>
  <si>
    <t>HALLOIN</t>
  </si>
  <si>
    <t>MONANGE</t>
  </si>
  <si>
    <t>CHENET</t>
  </si>
  <si>
    <t>LEFEVRE</t>
  </si>
  <si>
    <t xml:space="preserve">Résultats Terminale </t>
  </si>
  <si>
    <t>Janvier</t>
  </si>
  <si>
    <t>Février</t>
  </si>
  <si>
    <t>Mars</t>
  </si>
  <si>
    <t>Mise en forme automatique</t>
  </si>
  <si>
    <t>Calculez les Moyennes, Min, Max, NB</t>
  </si>
  <si>
    <t>Mise en forme conditionnelle</t>
  </si>
  <si>
    <t>CINEMA</t>
  </si>
  <si>
    <t>Nombre de Places :</t>
  </si>
  <si>
    <t>Taxe par billet :</t>
  </si>
  <si>
    <t>Prix HT du billet :</t>
  </si>
  <si>
    <t>Résultat :</t>
  </si>
  <si>
    <t>formule simple</t>
  </si>
  <si>
    <t>formule avec noms</t>
  </si>
  <si>
    <t>Prix d'achat</t>
  </si>
  <si>
    <t>Prix de vente</t>
  </si>
  <si>
    <t>Différence</t>
  </si>
  <si>
    <t>Quantité</t>
  </si>
  <si>
    <t>Bénéfice HT</t>
  </si>
  <si>
    <t>%</t>
  </si>
  <si>
    <t>Médailles</t>
  </si>
  <si>
    <t>Coupes</t>
  </si>
  <si>
    <t>Porte-Clés</t>
  </si>
  <si>
    <t>Magnets</t>
  </si>
  <si>
    <t>Stylos</t>
  </si>
  <si>
    <t>Pin's</t>
  </si>
  <si>
    <t>Total général</t>
  </si>
  <si>
    <r>
      <t xml:space="preserve">ARTICLES </t>
    </r>
    <r>
      <rPr>
        <b/>
        <i/>
        <sz val="11"/>
        <color indexed="18"/>
        <rFont val="Calibri"/>
        <family val="2"/>
      </rPr>
      <t>Ref Absolue - Pourcentage</t>
    </r>
  </si>
  <si>
    <t>PRENOM</t>
  </si>
  <si>
    <t>TEL</t>
  </si>
  <si>
    <t>DIRECTION</t>
  </si>
  <si>
    <t>ANNEE</t>
  </si>
  <si>
    <t>PIECE</t>
  </si>
  <si>
    <t>SALAIRE</t>
  </si>
  <si>
    <t>sexe</t>
  </si>
  <si>
    <t>date de naisssance</t>
  </si>
  <si>
    <t>Age</t>
  </si>
  <si>
    <t>ABENHAÏM</t>
  </si>
  <si>
    <t>Myriam</t>
  </si>
  <si>
    <t>CCS DXO</t>
  </si>
  <si>
    <t>pièce 58</t>
  </si>
  <si>
    <t>femme</t>
  </si>
  <si>
    <t>ABSCHEN</t>
  </si>
  <si>
    <t>Paul</t>
  </si>
  <si>
    <t>CCS AGL</t>
  </si>
  <si>
    <t>pièce 74</t>
  </si>
  <si>
    <t>homme</t>
  </si>
  <si>
    <t>ADAMO</t>
  </si>
  <si>
    <t>Stéphane</t>
  </si>
  <si>
    <t>CCS OGT</t>
  </si>
  <si>
    <t>pièce 73</t>
  </si>
  <si>
    <t>ALEMBERT</t>
  </si>
  <si>
    <t>Jean</t>
  </si>
  <si>
    <t>pièce 134</t>
  </si>
  <si>
    <t>AMARA</t>
  </si>
  <si>
    <t>Nicolas</t>
  </si>
  <si>
    <t>pièce 80</t>
  </si>
  <si>
    <t>AZRIA</t>
  </si>
  <si>
    <t>Maryse</t>
  </si>
  <si>
    <t>SNPO</t>
  </si>
  <si>
    <t>pièce 233</t>
  </si>
  <si>
    <t>BAH</t>
  </si>
  <si>
    <t>Paule</t>
  </si>
  <si>
    <t>pièce 131</t>
  </si>
  <si>
    <t>BARRACHINA</t>
  </si>
  <si>
    <t>Monique</t>
  </si>
  <si>
    <t>pièce 232</t>
  </si>
  <si>
    <t>BAUDET</t>
  </si>
  <si>
    <t>Michele</t>
  </si>
  <si>
    <t>pièce 96</t>
  </si>
  <si>
    <t>BEETHOVEN</t>
  </si>
  <si>
    <t>BENSIMHON</t>
  </si>
  <si>
    <t>Pascal</t>
  </si>
  <si>
    <t>BERTRAND</t>
  </si>
  <si>
    <t>Roger</t>
  </si>
  <si>
    <t>BONNAY</t>
  </si>
  <si>
    <t>Nadège</t>
  </si>
  <si>
    <t>pièce 35</t>
  </si>
  <si>
    <t>BOUCHET</t>
  </si>
  <si>
    <t>Micheline</t>
  </si>
  <si>
    <t>pièce 64</t>
  </si>
  <si>
    <t>BOUDART</t>
  </si>
  <si>
    <t>Martine</t>
  </si>
  <si>
    <t>pièce SEC</t>
  </si>
  <si>
    <t>BSIRI</t>
  </si>
  <si>
    <t>Marie-Rose</t>
  </si>
  <si>
    <t>AFO</t>
  </si>
  <si>
    <t>pièce 67</t>
  </si>
  <si>
    <t>CHAMBLAS</t>
  </si>
  <si>
    <t>CHAVES</t>
  </si>
  <si>
    <t>Thierry</t>
  </si>
  <si>
    <t>pièce 51</t>
  </si>
  <si>
    <t>CHI</t>
  </si>
  <si>
    <t>Nicole</t>
  </si>
  <si>
    <t>COMTE</t>
  </si>
  <si>
    <t>Martin</t>
  </si>
  <si>
    <t>pièce 110</t>
  </si>
  <si>
    <t>CORBET</t>
  </si>
  <si>
    <t>Marie-Thérése</t>
  </si>
  <si>
    <t>pièce 104</t>
  </si>
  <si>
    <t>CRIÉ</t>
  </si>
  <si>
    <t>Michel</t>
  </si>
  <si>
    <t>pièce 90</t>
  </si>
  <si>
    <t>DAMBSKI</t>
  </si>
  <si>
    <t>René</t>
  </si>
  <si>
    <t>pièce 14</t>
  </si>
  <si>
    <t>DANIEL</t>
  </si>
  <si>
    <t>Marie-Louise</t>
  </si>
  <si>
    <t>CFS FSC</t>
  </si>
  <si>
    <t>pièce 255</t>
  </si>
  <si>
    <t>DEFRANCE</t>
  </si>
  <si>
    <t>Sylvanna</t>
  </si>
  <si>
    <t>DEIXONNE</t>
  </si>
  <si>
    <t>Nadine</t>
  </si>
  <si>
    <t>pièce 133</t>
  </si>
  <si>
    <t>DELUC</t>
  </si>
  <si>
    <t>pièce 97</t>
  </si>
  <si>
    <t>DESROSES</t>
  </si>
  <si>
    <t>pièce 95</t>
  </si>
  <si>
    <t>DESTAIN</t>
  </si>
  <si>
    <t>Roseline</t>
  </si>
  <si>
    <t>DI</t>
  </si>
  <si>
    <t>pièce 206</t>
  </si>
  <si>
    <t>EL KAABI</t>
  </si>
  <si>
    <t>pièce 56</t>
  </si>
  <si>
    <t>FALZON</t>
  </si>
  <si>
    <t>Patricia</t>
  </si>
  <si>
    <t>pièce 22</t>
  </si>
  <si>
    <t>FARIDI</t>
  </si>
  <si>
    <t>inconnu</t>
  </si>
  <si>
    <t>FAUCHEUX</t>
  </si>
  <si>
    <t>pièce 220</t>
  </si>
  <si>
    <t>FAUQUIER</t>
  </si>
  <si>
    <t>Mireille</t>
  </si>
  <si>
    <t>pièce 241</t>
  </si>
  <si>
    <t>FAURE</t>
  </si>
  <si>
    <t>Simone</t>
  </si>
  <si>
    <t>pièce 105</t>
  </si>
  <si>
    <t>FERNANDEZ</t>
  </si>
  <si>
    <t>Suzanne</t>
  </si>
  <si>
    <t>FILLEAU</t>
  </si>
  <si>
    <t>Sylvie</t>
  </si>
  <si>
    <t>FITOUSSI</t>
  </si>
  <si>
    <t>Samuel</t>
  </si>
  <si>
    <t>FOURNOL</t>
  </si>
  <si>
    <t>GENTIL</t>
  </si>
  <si>
    <t>Michelle</t>
  </si>
  <si>
    <t>pièce 227</t>
  </si>
  <si>
    <t>GEORGET</t>
  </si>
  <si>
    <t>Philippe</t>
  </si>
  <si>
    <t>GHIBAUDO</t>
  </si>
  <si>
    <t>pièce 17</t>
  </si>
  <si>
    <t>GORZINSKY</t>
  </si>
  <si>
    <t>Odette</t>
  </si>
  <si>
    <t>GUELT</t>
  </si>
  <si>
    <t>pièce 78</t>
  </si>
  <si>
    <t>GUYOT</t>
  </si>
  <si>
    <t>Pierre</t>
  </si>
  <si>
    <t>pièce 239</t>
  </si>
  <si>
    <t>HABRANT</t>
  </si>
  <si>
    <t>Moïse</t>
  </si>
  <si>
    <t>pièce 66</t>
  </si>
  <si>
    <t>HERCLICH</t>
  </si>
  <si>
    <t>ILARDO</t>
  </si>
  <si>
    <t>IMMEUBLE</t>
  </si>
  <si>
    <t>JOLIBOIS</t>
  </si>
  <si>
    <t>KILBURG</t>
  </si>
  <si>
    <t>LAIGUILLON</t>
  </si>
  <si>
    <t>LAM</t>
  </si>
  <si>
    <t>Pierrette</t>
  </si>
  <si>
    <t>pièce 135</t>
  </si>
  <si>
    <t>LAUB</t>
  </si>
  <si>
    <t>pièce 33</t>
  </si>
  <si>
    <t>LE LOCH</t>
  </si>
  <si>
    <t>pièce S/S</t>
  </si>
  <si>
    <t>LEBRETON</t>
  </si>
  <si>
    <t>Olivier</t>
  </si>
  <si>
    <t>pièce 118</t>
  </si>
  <si>
    <t>LEE</t>
  </si>
  <si>
    <t>LEGRAND</t>
  </si>
  <si>
    <t>LEMAIRE</t>
  </si>
  <si>
    <t>LOBJOY</t>
  </si>
  <si>
    <t>Patrick</t>
  </si>
  <si>
    <t>pièce 235</t>
  </si>
  <si>
    <t>LOUAPRE</t>
  </si>
  <si>
    <t>Louisette</t>
  </si>
  <si>
    <t>MARQUEZ</t>
  </si>
  <si>
    <t>Marie-Cecile</t>
  </si>
  <si>
    <t>MIANET</t>
  </si>
  <si>
    <t>MICELI</t>
  </si>
  <si>
    <t>pièce 69</t>
  </si>
  <si>
    <t>MILLET</t>
  </si>
  <si>
    <t>Pasquale</t>
  </si>
  <si>
    <t>pièce 50</t>
  </si>
  <si>
    <t>OBEL</t>
  </si>
  <si>
    <t>Rolande</t>
  </si>
  <si>
    <t>pièce 222</t>
  </si>
  <si>
    <t>OCLOO</t>
  </si>
  <si>
    <t>Thérése</t>
  </si>
  <si>
    <t>PARTOUCHE</t>
  </si>
  <si>
    <t>PERFETTO</t>
  </si>
  <si>
    <t>pièce 83</t>
  </si>
  <si>
    <t>POINSOT</t>
  </si>
  <si>
    <t>pièce 57</t>
  </si>
  <si>
    <t>PONTALIER</t>
  </si>
  <si>
    <t>QUINTIN</t>
  </si>
  <si>
    <t>RAGEUL</t>
  </si>
  <si>
    <t>Marielle</t>
  </si>
  <si>
    <t>pièce 129</t>
  </si>
  <si>
    <t>REMUND</t>
  </si>
  <si>
    <t>Marie-Marthe</t>
  </si>
  <si>
    <t>pièce 20</t>
  </si>
  <si>
    <t>RENIER</t>
  </si>
  <si>
    <t>pièce 107</t>
  </si>
  <si>
    <t>RIDEAU</t>
  </si>
  <si>
    <t>RIEGERT</t>
  </si>
  <si>
    <t>Raymonde</t>
  </si>
  <si>
    <t>RODIER</t>
  </si>
  <si>
    <t>Régis</t>
  </si>
  <si>
    <t>pièce 132</t>
  </si>
  <si>
    <t>ROLLAND</t>
  </si>
  <si>
    <t>Nathalie</t>
  </si>
  <si>
    <t>ROSSO</t>
  </si>
  <si>
    <t>ROTENBERG</t>
  </si>
  <si>
    <t>SAADA</t>
  </si>
  <si>
    <t>SACCHET</t>
  </si>
  <si>
    <t>pièce 245</t>
  </si>
  <si>
    <t>SARFATI</t>
  </si>
  <si>
    <t>SENILLE</t>
  </si>
  <si>
    <t>Marthe</t>
  </si>
  <si>
    <t>SENTEX</t>
  </si>
  <si>
    <t>SOK</t>
  </si>
  <si>
    <t>SURENA</t>
  </si>
  <si>
    <t>Adrienne</t>
  </si>
  <si>
    <t>TAIEB</t>
  </si>
  <si>
    <t>TAN</t>
  </si>
  <si>
    <t>TARDIF</t>
  </si>
  <si>
    <t>Marie-Paule</t>
  </si>
  <si>
    <t>pièce 21</t>
  </si>
  <si>
    <t>THAO</t>
  </si>
  <si>
    <t>Sylvain</t>
  </si>
  <si>
    <t>UNG</t>
  </si>
  <si>
    <t>ZANOTI</t>
  </si>
  <si>
    <t>ZENOU</t>
  </si>
  <si>
    <t>pièce 234</t>
  </si>
  <si>
    <t>ZHOU</t>
  </si>
  <si>
    <t>AGAPOF</t>
  </si>
  <si>
    <t>Brigitte</t>
  </si>
  <si>
    <t>CFS CO</t>
  </si>
  <si>
    <t>pièce 109</t>
  </si>
  <si>
    <t>AMELLAL</t>
  </si>
  <si>
    <t>Jean-Marc</t>
  </si>
  <si>
    <t>Henri</t>
  </si>
  <si>
    <t>ANGONIN</t>
  </si>
  <si>
    <t>Jean-Pierre</t>
  </si>
  <si>
    <t>pièce 70</t>
  </si>
  <si>
    <t>AZOURA</t>
  </si>
  <si>
    <t>Marie-France</t>
  </si>
  <si>
    <t>BACH</t>
  </si>
  <si>
    <t>Ginette</t>
  </si>
  <si>
    <t>BARNAUD</t>
  </si>
  <si>
    <t>Janine</t>
  </si>
  <si>
    <t>CFS ONF</t>
  </si>
  <si>
    <t>BARRANDON</t>
  </si>
  <si>
    <t>Margaret</t>
  </si>
  <si>
    <t>pièce 34</t>
  </si>
  <si>
    <t>Arlette</t>
  </si>
  <si>
    <t>pièce 91</t>
  </si>
  <si>
    <t>BEAUDEAU</t>
  </si>
  <si>
    <t>CFS AG</t>
  </si>
  <si>
    <t>pièce 212</t>
  </si>
  <si>
    <t>BEAUMIER</t>
  </si>
  <si>
    <t>Isabelle</t>
  </si>
  <si>
    <t>BEDO</t>
  </si>
  <si>
    <t>pièce 219</t>
  </si>
  <si>
    <t>BENHAMOU</t>
  </si>
  <si>
    <t>Jeanine</t>
  </si>
  <si>
    <t>BENSIMON</t>
  </si>
  <si>
    <t>Elisabeth</t>
  </si>
  <si>
    <t>BÉRAUD</t>
  </si>
  <si>
    <t>Giséle</t>
  </si>
  <si>
    <t>BERDUGO</t>
  </si>
  <si>
    <t>Bernadette</t>
  </si>
  <si>
    <t>BERTOLO</t>
  </si>
  <si>
    <t>Claudie</t>
  </si>
  <si>
    <t>pièce 238</t>
  </si>
  <si>
    <t>BIDAULT</t>
  </si>
  <si>
    <t>Marie-Reine</t>
  </si>
  <si>
    <t>BINET</t>
  </si>
  <si>
    <t>Jacques</t>
  </si>
  <si>
    <t>Emmanuel</t>
  </si>
  <si>
    <t>pièce 55</t>
  </si>
  <si>
    <t>BLANC</t>
  </si>
  <si>
    <t>BLANCHOT</t>
  </si>
  <si>
    <t>Guy</t>
  </si>
  <si>
    <t>BOLLO</t>
  </si>
  <si>
    <t>BOULLICAUD</t>
  </si>
  <si>
    <t>Jean-Paul</t>
  </si>
  <si>
    <t>BOUN</t>
  </si>
  <si>
    <t>CFS  FSC</t>
  </si>
  <si>
    <t>BOUSLAH</t>
  </si>
  <si>
    <t>Fabien</t>
  </si>
  <si>
    <t>pièce 216</t>
  </si>
  <si>
    <t>BOUZCKAR</t>
  </si>
  <si>
    <t>Ghislaine</t>
  </si>
  <si>
    <t>BOVERO</t>
  </si>
  <si>
    <t>Gilbert</t>
  </si>
  <si>
    <t>BRELEUR</t>
  </si>
  <si>
    <t>BRON</t>
  </si>
  <si>
    <t>Géneviéve</t>
  </si>
  <si>
    <t>BRUNET</t>
  </si>
  <si>
    <t>Françoise</t>
  </si>
  <si>
    <t>CAILLOT</t>
  </si>
  <si>
    <t>Jocelyne</t>
  </si>
  <si>
    <t>CALVET</t>
  </si>
  <si>
    <t>Christine</t>
  </si>
  <si>
    <t>CAPRON</t>
  </si>
  <si>
    <t>Claude</t>
  </si>
  <si>
    <t>CHARDON</t>
  </si>
  <si>
    <t>Annick</t>
  </si>
  <si>
    <t>CHAUBEAU</t>
  </si>
  <si>
    <t>Louis</t>
  </si>
  <si>
    <t>CHEHMAT</t>
  </si>
  <si>
    <t>CHHUOR</t>
  </si>
  <si>
    <t>Anne-Marie</t>
  </si>
  <si>
    <t>CHIFFLET</t>
  </si>
  <si>
    <t>Ingrid</t>
  </si>
  <si>
    <t>CHRISTOPHE</t>
  </si>
  <si>
    <t>CLAVERIE</t>
  </si>
  <si>
    <t>Chantal</t>
  </si>
  <si>
    <t>COHEN</t>
  </si>
  <si>
    <t>Christian</t>
  </si>
  <si>
    <t>COUDERC</t>
  </si>
  <si>
    <t>COUGET</t>
  </si>
  <si>
    <t>Denis</t>
  </si>
  <si>
    <t>CROMBEZ</t>
  </si>
  <si>
    <t>Katherine</t>
  </si>
  <si>
    <t>CUCIT</t>
  </si>
  <si>
    <t>CYMBALIST</t>
  </si>
  <si>
    <t>DEAUCOURT</t>
  </si>
  <si>
    <t>DEDIEU</t>
  </si>
  <si>
    <t>Josselaine</t>
  </si>
  <si>
    <t>DEGRENDEL</t>
  </si>
  <si>
    <t>DELAMARRE</t>
  </si>
  <si>
    <t>Jean-Luc</t>
  </si>
  <si>
    <t>DENIS</t>
  </si>
  <si>
    <t>Claudine</t>
  </si>
  <si>
    <t>pièce 136</t>
  </si>
  <si>
    <t>DESHAYES</t>
  </si>
  <si>
    <t>pièce 138</t>
  </si>
  <si>
    <t>DINIC</t>
  </si>
  <si>
    <t>Jean-François</t>
  </si>
  <si>
    <t>DONG</t>
  </si>
  <si>
    <t>Huguette</t>
  </si>
  <si>
    <t>DOUCOURE</t>
  </si>
  <si>
    <t>Jean-Jacques</t>
  </si>
  <si>
    <t>pièce 115</t>
  </si>
  <si>
    <t>DUPRÉ</t>
  </si>
  <si>
    <t>Sophie</t>
  </si>
  <si>
    <t>pièce 62</t>
  </si>
  <si>
    <t>DURAND</t>
  </si>
  <si>
    <t>pièce 253</t>
  </si>
  <si>
    <t>DURAND-RENIER</t>
  </si>
  <si>
    <t>pièce 225</t>
  </si>
  <si>
    <t>DUROC</t>
  </si>
  <si>
    <t>Annie</t>
  </si>
  <si>
    <t>FABRE</t>
  </si>
  <si>
    <t>Didier</t>
  </si>
  <si>
    <t>FAVRE</t>
  </si>
  <si>
    <t>Dany</t>
  </si>
  <si>
    <t>pièce 60</t>
  </si>
  <si>
    <t>FEDON</t>
  </si>
  <si>
    <t>Marie-Claude</t>
  </si>
  <si>
    <t>FERRAND</t>
  </si>
  <si>
    <t>Danielle</t>
  </si>
  <si>
    <t>FRANÇOIS</t>
  </si>
  <si>
    <t>pièce S R</t>
  </si>
  <si>
    <t>FRENOIS</t>
  </si>
  <si>
    <t>FRETTE</t>
  </si>
  <si>
    <t>Daniel</t>
  </si>
  <si>
    <t>FRISA</t>
  </si>
  <si>
    <t>GARCIA</t>
  </si>
  <si>
    <t>Ghyslaine</t>
  </si>
  <si>
    <t>GEIL</t>
  </si>
  <si>
    <t>Dominique</t>
  </si>
  <si>
    <t>GHAFFAR</t>
  </si>
  <si>
    <t>GILLINGHAM</t>
  </si>
  <si>
    <t>Magdeleine</t>
  </si>
  <si>
    <t>pièce 209</t>
  </si>
  <si>
    <t>GIRARD</t>
  </si>
  <si>
    <t>André</t>
  </si>
  <si>
    <t>pièce 202</t>
  </si>
  <si>
    <t>GIRAUDO</t>
  </si>
  <si>
    <t>GIRON</t>
  </si>
  <si>
    <t>GLYNATSIS</t>
  </si>
  <si>
    <t>Hervé</t>
  </si>
  <si>
    <t>pièce 82</t>
  </si>
  <si>
    <t>GONDOUIN</t>
  </si>
  <si>
    <t>GOUILLON</t>
  </si>
  <si>
    <t>GOYER</t>
  </si>
  <si>
    <t>GRAIN</t>
  </si>
  <si>
    <t>GUILLE</t>
  </si>
  <si>
    <t>GUITTON</t>
  </si>
  <si>
    <t>Francis</t>
  </si>
  <si>
    <t>GUTFREUND</t>
  </si>
  <si>
    <t>HARAULT</t>
  </si>
  <si>
    <t>Armelle</t>
  </si>
  <si>
    <t>pièce 32</t>
  </si>
  <si>
    <t>HERMANT</t>
  </si>
  <si>
    <t>HERSELIN</t>
  </si>
  <si>
    <t>HEURAUX</t>
  </si>
  <si>
    <t>Catherine</t>
  </si>
  <si>
    <t>HUSETOWSKI</t>
  </si>
  <si>
    <t>Franca</t>
  </si>
  <si>
    <t>JOLY</t>
  </si>
  <si>
    <t>JUDITH</t>
  </si>
  <si>
    <t>Marie-Hélène</t>
  </si>
  <si>
    <t>KAC</t>
  </si>
  <si>
    <t>KARSENTY</t>
  </si>
  <si>
    <t>KONGOLO</t>
  </si>
  <si>
    <t>KRIEF</t>
  </si>
  <si>
    <t>KTORZA</t>
  </si>
  <si>
    <t>Juliette</t>
  </si>
  <si>
    <t>LACHAUSSÉE</t>
  </si>
  <si>
    <t>LADD</t>
  </si>
  <si>
    <t>LAMBERT</t>
  </si>
  <si>
    <t>pièce 240</t>
  </si>
  <si>
    <t>LANLO</t>
  </si>
  <si>
    <t>LE BARBANCHON</t>
  </si>
  <si>
    <t>LE HYARIC</t>
  </si>
  <si>
    <t>LE PREVOST</t>
  </si>
  <si>
    <t>LEBAS</t>
  </si>
  <si>
    <t>Eliane</t>
  </si>
  <si>
    <t>LEDOUX</t>
  </si>
  <si>
    <t>Madeleine</t>
  </si>
  <si>
    <t>LEFORT</t>
  </si>
  <si>
    <t>LEKA</t>
  </si>
  <si>
    <t>LEMARIÉ</t>
  </si>
  <si>
    <t>LÉVY</t>
  </si>
  <si>
    <t>Denise</t>
  </si>
  <si>
    <t>LY</t>
  </si>
  <si>
    <t>Jean-Claude</t>
  </si>
  <si>
    <t>MARECHAL</t>
  </si>
  <si>
    <t>MARINIER</t>
  </si>
  <si>
    <t>Marcel</t>
  </si>
  <si>
    <t>Christiane</t>
  </si>
  <si>
    <t>MARTAUD</t>
  </si>
  <si>
    <t>MARTEL</t>
  </si>
  <si>
    <t>MARTI</t>
  </si>
  <si>
    <t>Anne</t>
  </si>
  <si>
    <t>CFS CHE</t>
  </si>
  <si>
    <t>MARTIN</t>
  </si>
  <si>
    <t>Laurent</t>
  </si>
  <si>
    <t>France</t>
  </si>
  <si>
    <t>Franz</t>
  </si>
  <si>
    <t>Jacqueline</t>
  </si>
  <si>
    <t>pièce 53B</t>
  </si>
  <si>
    <t>MERCIER</t>
  </si>
  <si>
    <t>Evelyne</t>
  </si>
  <si>
    <t>MERLAUD</t>
  </si>
  <si>
    <t>MESROBIAN</t>
  </si>
  <si>
    <t>Joël</t>
  </si>
  <si>
    <t>pièce 12B</t>
  </si>
  <si>
    <t>Georges</t>
  </si>
  <si>
    <t>MOINARD</t>
  </si>
  <si>
    <t>Loïc</t>
  </si>
  <si>
    <t>MOITA</t>
  </si>
  <si>
    <t>Jeanne-Marie</t>
  </si>
  <si>
    <t>Onconnu</t>
  </si>
  <si>
    <t>MONTFORT</t>
  </si>
  <si>
    <t>Huong</t>
  </si>
  <si>
    <t>pièce 251</t>
  </si>
  <si>
    <t>NAIMI</t>
  </si>
  <si>
    <t>NICOLLE</t>
  </si>
  <si>
    <t>ONG</t>
  </si>
  <si>
    <t>PARINET</t>
  </si>
  <si>
    <t>Jean-Louis</t>
  </si>
  <si>
    <t>PAVARD</t>
  </si>
  <si>
    <t>PEDRO</t>
  </si>
  <si>
    <t>PENALVA</t>
  </si>
  <si>
    <t>PERRUCHON</t>
  </si>
  <si>
    <t>Fabrice</t>
  </si>
  <si>
    <t>PESNOT</t>
  </si>
  <si>
    <t>PIDERIT</t>
  </si>
  <si>
    <t>POISSON</t>
  </si>
  <si>
    <t>POTRIQUET</t>
  </si>
  <si>
    <t>Claudette</t>
  </si>
  <si>
    <t>POUYADOU</t>
  </si>
  <si>
    <t>Josette</t>
  </si>
  <si>
    <t>PUAULT</t>
  </si>
  <si>
    <t>RAMBEAUD</t>
  </si>
  <si>
    <t>pièce 93</t>
  </si>
  <si>
    <t>REBY-FAYARD</t>
  </si>
  <si>
    <t>Luc</t>
  </si>
  <si>
    <t>REVERDITO</t>
  </si>
  <si>
    <t>Marie-Jeanne</t>
  </si>
  <si>
    <t>RIESI</t>
  </si>
  <si>
    <t>François</t>
  </si>
  <si>
    <t>ROBERT</t>
  </si>
  <si>
    <t>Marie-Josée</t>
  </si>
  <si>
    <t>ROGUET</t>
  </si>
  <si>
    <t>ROLLAIS-LARROUSSE</t>
  </si>
  <si>
    <t>Colette</t>
  </si>
  <si>
    <t>ROSAR</t>
  </si>
  <si>
    <t>Georgette</t>
  </si>
  <si>
    <t>ROULET</t>
  </si>
  <si>
    <t>SAILLANT</t>
  </si>
  <si>
    <t>SAYAVONG</t>
  </si>
  <si>
    <t>Henriette</t>
  </si>
  <si>
    <t>SCHUSTER</t>
  </si>
  <si>
    <t>pièce 72</t>
  </si>
  <si>
    <t>SCOTTI</t>
  </si>
  <si>
    <t>SENG</t>
  </si>
  <si>
    <t>Cécile</t>
  </si>
  <si>
    <t>CFS</t>
  </si>
  <si>
    <t>SINSEAU</t>
  </si>
  <si>
    <t>TAMBURRINI</t>
  </si>
  <si>
    <t>Marie-Claire</t>
  </si>
  <si>
    <t>Joelle</t>
  </si>
  <si>
    <t>TANG</t>
  </si>
  <si>
    <t>THIAM</t>
  </si>
  <si>
    <t>THOQUENNE</t>
  </si>
  <si>
    <t>Lydia</t>
  </si>
  <si>
    <t>Janick</t>
  </si>
  <si>
    <t>VANNAXAY</t>
  </si>
  <si>
    <t>VASSEUR</t>
  </si>
  <si>
    <t>VIAND</t>
  </si>
  <si>
    <t>VIDON</t>
  </si>
  <si>
    <t>pièce 236</t>
  </si>
  <si>
    <t>VINET</t>
  </si>
  <si>
    <t>Marie-José</t>
  </si>
  <si>
    <t>ZAOUI</t>
  </si>
  <si>
    <t>Liliane</t>
  </si>
  <si>
    <t>pièce 201</t>
  </si>
  <si>
    <t>ZIHOUNE</t>
  </si>
  <si>
    <t>ZOUC</t>
  </si>
  <si>
    <t>Fred</t>
  </si>
  <si>
    <t>Viviane</t>
  </si>
  <si>
    <t>CCS DPO</t>
  </si>
  <si>
    <t>BASS</t>
  </si>
  <si>
    <t>CARRERA</t>
  </si>
  <si>
    <t>Victor</t>
  </si>
  <si>
    <t>CHICHE</t>
  </si>
  <si>
    <t>Vincent</t>
  </si>
  <si>
    <t>D'HÉROUVILLE</t>
  </si>
  <si>
    <t>Yolande</t>
  </si>
  <si>
    <t>ATB</t>
  </si>
  <si>
    <t>pièce 53</t>
  </si>
  <si>
    <t>Yvette</t>
  </si>
  <si>
    <t>LACIRE</t>
  </si>
  <si>
    <t>MECHARD</t>
  </si>
  <si>
    <t>Véronique</t>
  </si>
  <si>
    <t>RAMOND</t>
  </si>
  <si>
    <t>RAMOS</t>
  </si>
  <si>
    <t>Yvan</t>
  </si>
  <si>
    <t>SUON</t>
  </si>
  <si>
    <t>William</t>
  </si>
  <si>
    <t>SAPIENCE</t>
  </si>
  <si>
    <t>Alain</t>
  </si>
  <si>
    <t>SONG</t>
  </si>
  <si>
    <t>Aline</t>
  </si>
  <si>
    <t>STOEFFLER</t>
  </si>
  <si>
    <t>Vendeur 1</t>
  </si>
  <si>
    <t>Vendeur 2</t>
  </si>
  <si>
    <t>Vendeur 3</t>
  </si>
  <si>
    <t>Vendeur 4</t>
  </si>
  <si>
    <t>Vendeur 5</t>
  </si>
  <si>
    <t>Vendeur 6</t>
  </si>
  <si>
    <t>Vendeur 7</t>
  </si>
  <si>
    <t>JEAN-PIERRE</t>
  </si>
  <si>
    <t>PETIT</t>
  </si>
  <si>
    <t>PIERRE</t>
  </si>
  <si>
    <t>Date de naissance</t>
  </si>
  <si>
    <t>Date entrée société</t>
  </si>
  <si>
    <t>Ancienneté</t>
  </si>
  <si>
    <t>Total</t>
  </si>
  <si>
    <t>Remise ?</t>
  </si>
  <si>
    <t>Total avec remise</t>
  </si>
  <si>
    <t>- La Prime 2 sera de 0,5 % du CA si le CA est supérieur à 250 000,00 € sinon 0</t>
  </si>
  <si>
    <t>CONCURRENTS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</si>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</sst>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&quot;Vrai&quot;;&quot;Vrai&quot;;&quot;Faux&quot;"/>
    <numFmt numFmtId="165" formatCode="dddd"/>
    <numFmt numFmtId="166" formatCode="[$-F800]dddd\,\ mmmm\ dd\,\ yyyy"/>
    <numFmt numFmtId="167" formatCode="#,##0.00\ &quot;€&quot;"/>
    <numFmt numFmtId="168" formatCode="#,##0.00&quot; €&quot;"/>
    <numFmt numFmtId="169" formatCode="#,##0.00&quot; €  &quot;"/>
    <numFmt numFmtId="170" formatCode="yy"/>
    <numFmt numFmtId="171" formatCode="m/d/yyyy;@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name val="Arial Black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i/>
      <sz val="12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sz val="14"/>
      <color indexed="18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i/>
      <sz val="11"/>
      <color indexed="18"/>
      <name val="Calibri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</cellStyleXfs>
  <cellXfs count="14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2" fillId="2" borderId="1" xfId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vertical="top" wrapText="1"/>
    </xf>
    <xf numFmtId="0" fontId="1" fillId="0" borderId="0" xfId="4" applyBorder="1"/>
    <xf numFmtId="0" fontId="1" fillId="0" borderId="1" xfId="4" applyBorder="1"/>
    <xf numFmtId="0" fontId="1" fillId="0" borderId="0" xfId="4"/>
    <xf numFmtId="0" fontId="1" fillId="0" borderId="0" xfId="4" quotePrefix="1"/>
    <xf numFmtId="0" fontId="2" fillId="0" borderId="1" xfId="0" applyFont="1" applyBorder="1"/>
    <xf numFmtId="21" fontId="0" fillId="0" borderId="1" xfId="0" applyNumberFormat="1" applyBorder="1"/>
    <xf numFmtId="0" fontId="2" fillId="3" borderId="0" xfId="4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4" fontId="0" fillId="0" borderId="0" xfId="0" applyNumberFormat="1"/>
    <xf numFmtId="2" fontId="0" fillId="2" borderId="1" xfId="0" applyNumberFormat="1" applyFill="1" applyBorder="1"/>
    <xf numFmtId="165" fontId="0" fillId="2" borderId="1" xfId="0" applyNumberFormat="1" applyFill="1" applyBorder="1"/>
    <xf numFmtId="14" fontId="0" fillId="2" borderId="1" xfId="0" applyNumberFormat="1" applyFill="1" applyBorder="1"/>
    <xf numFmtId="0" fontId="8" fillId="4" borderId="5" xfId="0" applyFont="1" applyFill="1" applyBorder="1" applyAlignment="1">
      <alignment wrapText="1"/>
    </xf>
    <xf numFmtId="0" fontId="9" fillId="0" borderId="0" xfId="0" applyFont="1"/>
    <xf numFmtId="49" fontId="9" fillId="0" borderId="0" xfId="0" applyNumberFormat="1" applyFont="1"/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49" fontId="8" fillId="4" borderId="10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 wrapText="1"/>
    </xf>
    <xf numFmtId="0" fontId="9" fillId="4" borderId="6" xfId="0" applyFont="1" applyFill="1" applyBorder="1"/>
    <xf numFmtId="0" fontId="9" fillId="4" borderId="5" xfId="0" applyFont="1" applyFill="1" applyBorder="1"/>
    <xf numFmtId="49" fontId="9" fillId="4" borderId="7" xfId="0" applyNumberFormat="1" applyFont="1" applyFill="1" applyBorder="1"/>
    <xf numFmtId="0" fontId="9" fillId="4" borderId="12" xfId="0" applyFont="1" applyFill="1" applyBorder="1"/>
    <xf numFmtId="167" fontId="9" fillId="4" borderId="5" xfId="0" applyNumberFormat="1" applyFont="1" applyFill="1" applyBorder="1"/>
    <xf numFmtId="0" fontId="9" fillId="4" borderId="13" xfId="0" applyFont="1" applyFill="1" applyBorder="1"/>
    <xf numFmtId="0" fontId="9" fillId="4" borderId="14" xfId="0" applyFont="1" applyFill="1" applyBorder="1"/>
    <xf numFmtId="49" fontId="9" fillId="4" borderId="15" xfId="0" applyNumberFormat="1" applyFont="1" applyFill="1" applyBorder="1"/>
    <xf numFmtId="0" fontId="9" fillId="4" borderId="0" xfId="0" applyFont="1" applyFill="1" applyBorder="1"/>
    <xf numFmtId="167" fontId="9" fillId="4" borderId="14" xfId="0" applyNumberFormat="1" applyFont="1" applyFill="1" applyBorder="1"/>
    <xf numFmtId="0" fontId="9" fillId="4" borderId="8" xfId="0" applyFont="1" applyFill="1" applyBorder="1"/>
    <xf numFmtId="0" fontId="9" fillId="4" borderId="9" xfId="0" applyFont="1" applyFill="1" applyBorder="1"/>
    <xf numFmtId="49" fontId="9" fillId="4" borderId="10" xfId="0" applyNumberFormat="1" applyFont="1" applyFill="1" applyBorder="1"/>
    <xf numFmtId="0" fontId="9" fillId="4" borderId="11" xfId="0" applyFont="1" applyFill="1" applyBorder="1"/>
    <xf numFmtId="167" fontId="9" fillId="4" borderId="9" xfId="0" applyNumberFormat="1" applyFont="1" applyFill="1" applyBorder="1"/>
    <xf numFmtId="0" fontId="9" fillId="4" borderId="16" xfId="0" applyFont="1" applyFill="1" applyBorder="1"/>
    <xf numFmtId="0" fontId="9" fillId="4" borderId="17" xfId="0" applyFont="1" applyFill="1" applyBorder="1"/>
    <xf numFmtId="49" fontId="9" fillId="4" borderId="18" xfId="0" applyNumberFormat="1" applyFont="1" applyFill="1" applyBorder="1"/>
    <xf numFmtId="0" fontId="9" fillId="4" borderId="19" xfId="0" applyFont="1" applyFill="1" applyBorder="1"/>
    <xf numFmtId="167" fontId="9" fillId="4" borderId="17" xfId="0" applyNumberFormat="1" applyFont="1" applyFill="1" applyBorder="1"/>
    <xf numFmtId="49" fontId="0" fillId="0" borderId="0" xfId="0" applyNumberFormat="1"/>
    <xf numFmtId="0" fontId="11" fillId="4" borderId="6" xfId="0" applyFont="1" applyFill="1" applyBorder="1" applyAlignment="1">
      <alignment horizontal="left" vertical="center" wrapText="1"/>
    </xf>
    <xf numFmtId="167" fontId="12" fillId="4" borderId="5" xfId="0" applyNumberFormat="1" applyFont="1" applyFill="1" applyBorder="1" applyAlignment="1">
      <alignment vertical="center"/>
    </xf>
    <xf numFmtId="0" fontId="12" fillId="4" borderId="6" xfId="0" applyFont="1" applyFill="1" applyBorder="1"/>
    <xf numFmtId="167" fontId="12" fillId="4" borderId="5" xfId="2" applyNumberFormat="1" applyFont="1" applyFill="1" applyBorder="1"/>
    <xf numFmtId="0" fontId="12" fillId="4" borderId="16" xfId="0" applyFont="1" applyFill="1" applyBorder="1"/>
    <xf numFmtId="167" fontId="12" fillId="4" borderId="17" xfId="2" applyNumberFormat="1" applyFont="1" applyFill="1" applyBorder="1"/>
    <xf numFmtId="0" fontId="13" fillId="5" borderId="20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/>
    <xf numFmtId="2" fontId="2" fillId="5" borderId="25" xfId="0" applyNumberFormat="1" applyFont="1" applyFill="1" applyBorder="1"/>
    <xf numFmtId="2" fontId="2" fillId="5" borderId="26" xfId="0" applyNumberFormat="1" applyFont="1" applyFill="1" applyBorder="1"/>
    <xf numFmtId="2" fontId="0" fillId="6" borderId="26" xfId="0" applyNumberFormat="1" applyFill="1" applyBorder="1"/>
    <xf numFmtId="0" fontId="0" fillId="6" borderId="26" xfId="0" applyFill="1" applyBorder="1"/>
    <xf numFmtId="2" fontId="0" fillId="6" borderId="27" xfId="0" applyNumberFormat="1" applyFill="1" applyBorder="1"/>
    <xf numFmtId="0" fontId="2" fillId="5" borderId="28" xfId="0" applyFont="1" applyFill="1" applyBorder="1"/>
    <xf numFmtId="2" fontId="2" fillId="5" borderId="3" xfId="0" applyNumberFormat="1" applyFont="1" applyFill="1" applyBorder="1"/>
    <xf numFmtId="2" fontId="2" fillId="5" borderId="1" xfId="0" applyNumberFormat="1" applyFont="1" applyFill="1" applyBorder="1"/>
    <xf numFmtId="0" fontId="15" fillId="5" borderId="29" xfId="0" applyFont="1" applyFill="1" applyBorder="1"/>
    <xf numFmtId="2" fontId="0" fillId="6" borderId="30" xfId="0" applyNumberFormat="1" applyFill="1" applyBorder="1"/>
    <xf numFmtId="0" fontId="0" fillId="6" borderId="31" xfId="0" applyFill="1" applyBorder="1"/>
    <xf numFmtId="2" fontId="0" fillId="6" borderId="31" xfId="0" applyNumberFormat="1" applyFill="1" applyBorder="1"/>
    <xf numFmtId="2" fontId="0" fillId="6" borderId="32" xfId="0" applyNumberFormat="1" applyFill="1" applyBorder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1" xfId="0" applyFont="1" applyBorder="1"/>
    <xf numFmtId="0" fontId="16" fillId="8" borderId="1" xfId="0" applyFont="1" applyFill="1" applyBorder="1"/>
    <xf numFmtId="0" fontId="16" fillId="9" borderId="1" xfId="0" applyFont="1" applyFill="1" applyBorder="1"/>
    <xf numFmtId="10" fontId="22" fillId="0" borderId="0" xfId="0" applyNumberFormat="1" applyFont="1"/>
    <xf numFmtId="0" fontId="22" fillId="0" borderId="0" xfId="0" applyFont="1"/>
    <xf numFmtId="0" fontId="23" fillId="0" borderId="33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10" fontId="23" fillId="0" borderId="34" xfId="0" applyNumberFormat="1" applyFont="1" applyFill="1" applyBorder="1" applyAlignment="1">
      <alignment horizontal="center" vertical="center" wrapText="1"/>
    </xf>
    <xf numFmtId="0" fontId="23" fillId="0" borderId="35" xfId="0" applyFont="1" applyBorder="1"/>
    <xf numFmtId="44" fontId="23" fillId="0" borderId="36" xfId="2" applyFont="1" applyBorder="1"/>
    <xf numFmtId="3" fontId="23" fillId="0" borderId="36" xfId="0" applyNumberFormat="1" applyFont="1" applyBorder="1"/>
    <xf numFmtId="44" fontId="24" fillId="6" borderId="37" xfId="0" applyNumberFormat="1" applyFont="1" applyFill="1" applyBorder="1"/>
    <xf numFmtId="10" fontId="22" fillId="10" borderId="38" xfId="5" applyNumberFormat="1" applyFont="1" applyFill="1" applyBorder="1"/>
    <xf numFmtId="0" fontId="23" fillId="0" borderId="39" xfId="0" applyFont="1" applyBorder="1"/>
    <xf numFmtId="44" fontId="23" fillId="0" borderId="40" xfId="2" applyFont="1" applyBorder="1"/>
    <xf numFmtId="3" fontId="23" fillId="0" borderId="40" xfId="0" applyNumberFormat="1" applyFont="1" applyBorder="1"/>
    <xf numFmtId="0" fontId="23" fillId="0" borderId="41" xfId="0" applyFont="1" applyBorder="1"/>
    <xf numFmtId="44" fontId="23" fillId="0" borderId="42" xfId="2" applyFont="1" applyBorder="1"/>
    <xf numFmtId="3" fontId="23" fillId="0" borderId="42" xfId="0" applyNumberFormat="1" applyFont="1" applyBorder="1"/>
    <xf numFmtId="0" fontId="22" fillId="0" borderId="43" xfId="0" applyFont="1" applyBorder="1"/>
    <xf numFmtId="0" fontId="22" fillId="0" borderId="44" xfId="0" applyFont="1" applyBorder="1"/>
    <xf numFmtId="44" fontId="22" fillId="6" borderId="34" xfId="0" applyNumberFormat="1" applyFont="1" applyFill="1" applyBorder="1"/>
    <xf numFmtId="0" fontId="5" fillId="0" borderId="0" xfId="4" applyFont="1" applyAlignment="1">
      <alignment vertical="center"/>
    </xf>
    <xf numFmtId="0" fontId="2" fillId="0" borderId="0" xfId="4" applyFont="1" applyFill="1" applyAlignment="1">
      <alignment horizontal="center"/>
    </xf>
    <xf numFmtId="0" fontId="1" fillId="7" borderId="0" xfId="4" applyFill="1"/>
    <xf numFmtId="0" fontId="27" fillId="10" borderId="0" xfId="1" applyFont="1" applyFill="1" applyAlignment="1">
      <alignment horizontal="center"/>
    </xf>
    <xf numFmtId="168" fontId="27" fillId="10" borderId="0" xfId="1" applyNumberFormat="1" applyFont="1" applyFill="1" applyAlignment="1">
      <alignment horizontal="center"/>
    </xf>
    <xf numFmtId="1" fontId="27" fillId="10" borderId="0" xfId="1" applyNumberFormat="1" applyFont="1" applyFill="1" applyAlignment="1">
      <alignment horizontal="center"/>
    </xf>
    <xf numFmtId="0" fontId="28" fillId="0" borderId="0" xfId="0" applyFont="1"/>
    <xf numFmtId="0" fontId="27" fillId="0" borderId="0" xfId="1" applyFont="1" applyFill="1" applyAlignment="1"/>
    <xf numFmtId="169" fontId="27" fillId="0" borderId="0" xfId="1" applyNumberFormat="1" applyFont="1" applyFill="1" applyAlignment="1"/>
    <xf numFmtId="0" fontId="0" fillId="0" borderId="0" xfId="0" applyAlignment="1">
      <alignment horizontal="center" vertical="center"/>
    </xf>
    <xf numFmtId="0" fontId="2" fillId="0" borderId="1" xfId="4" applyFont="1" applyBorder="1"/>
    <xf numFmtId="0" fontId="2" fillId="11" borderId="4" xfId="4" applyFont="1" applyFill="1" applyBorder="1"/>
    <xf numFmtId="166" fontId="0" fillId="0" borderId="0" xfId="0" applyNumberFormat="1"/>
    <xf numFmtId="0" fontId="0" fillId="0" borderId="1" xfId="0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4" borderId="1" xfId="0" applyFill="1" applyBorder="1"/>
    <xf numFmtId="166" fontId="0" fillId="15" borderId="1" xfId="0" applyNumberFormat="1" applyFill="1" applyBorder="1" applyAlignment="1">
      <alignment horizontal="center"/>
    </xf>
    <xf numFmtId="44" fontId="23" fillId="8" borderId="37" xfId="0" applyNumberFormat="1" applyFont="1" applyFill="1" applyBorder="1"/>
    <xf numFmtId="0" fontId="0" fillId="12" borderId="1" xfId="0" applyFill="1" applyBorder="1"/>
    <xf numFmtId="0" fontId="1" fillId="12" borderId="1" xfId="4" applyFill="1" applyBorder="1"/>
    <xf numFmtId="0" fontId="2" fillId="0" borderId="1" xfId="4" quotePrefix="1" applyFont="1" applyBorder="1"/>
    <xf numFmtId="0" fontId="2" fillId="0" borderId="1" xfId="4" applyFont="1" applyBorder="1" applyAlignment="1">
      <alignment horizontal="center" vertical="center"/>
    </xf>
    <xf numFmtId="0" fontId="29" fillId="0" borderId="1" xfId="0" applyFont="1" applyBorder="1"/>
    <xf numFmtId="0" fontId="0" fillId="0" borderId="1" xfId="0" quotePrefix="1" applyBorder="1"/>
    <xf numFmtId="170" fontId="27" fillId="0" borderId="0" xfId="1" applyNumberFormat="1" applyFont="1" applyFill="1" applyAlignment="1"/>
    <xf numFmtId="14" fontId="1" fillId="10" borderId="0" xfId="1" applyNumberFormat="1" applyFont="1" applyFill="1" applyAlignment="1">
      <alignment horizontal="center"/>
    </xf>
    <xf numFmtId="14" fontId="30" fillId="0" borderId="0" xfId="0" applyNumberFormat="1" applyFont="1"/>
    <xf numFmtId="14" fontId="1" fillId="0" borderId="0" xfId="1" applyNumberFormat="1" applyFont="1" applyFill="1" applyAlignment="1"/>
    <xf numFmtId="171" fontId="28" fillId="0" borderId="0" xfId="0" applyNumberFormat="1" applyFont="1"/>
    <xf numFmtId="0" fontId="21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166" fontId="10" fillId="4" borderId="6" xfId="0" applyNumberFormat="1" applyFont="1" applyFill="1" applyBorder="1" applyAlignment="1">
      <alignment horizontal="center" vertical="center" wrapText="1"/>
    </xf>
    <xf numFmtId="166" fontId="10" fillId="4" borderId="7" xfId="0" applyNumberFormat="1" applyFont="1" applyFill="1" applyBorder="1" applyAlignment="1">
      <alignment horizontal="center" vertical="center" wrapText="1"/>
    </xf>
    <xf numFmtId="0" fontId="2" fillId="0" borderId="2" xfId="4" applyFont="1" applyBorder="1" applyAlignment="1">
      <alignment horizontal="right"/>
    </xf>
    <xf numFmtId="0" fontId="2" fillId="0" borderId="3" xfId="4" applyFont="1" applyBorder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4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">
    <cellStyle name="Euro" xfId="2"/>
    <cellStyle name="Euro 2" xfId="3"/>
    <cellStyle name="Normal" xfId="0" builtinId="0"/>
    <cellStyle name="Normal 2" xfId="4"/>
    <cellStyle name="Normal 3" xfId="1"/>
    <cellStyle name="Pourcentage" xfId="5" builtinId="5"/>
  </cellStyles>
  <dxfs count="6"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676275</xdr:colOff>
      <xdr:row>0</xdr:row>
      <xdr:rowOff>323849</xdr:rowOff>
    </xdr:from>
    <xdr:to>
      <xdr:col>17</xdr:col>
      <xdr:colOff>85725</xdr:colOff>
      <xdr:row>8</xdr:row>
      <xdr:rowOff>47625</xdr:rowOff>
    </xdr:to>
    <xdr:sp macro="" textlink="">
      <xdr:nvSpPr>
        <xdr:cNvPr id="2" name="ZoneTexte 1"/>
        <xdr:cNvSpPr txBox="1"/>
      </xdr:nvSpPr>
      <xdr:spPr>
        <a:xfrm>
          <a:off x="7810500" y="323849"/>
          <a:ext cx="5505450" cy="11811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Consignes:</a:t>
          </a:r>
          <a:r>
            <a:rPr lang="fr-FR"/>
            <a:t> </a:t>
          </a:r>
        </a:p>
        <a:p>
          <a:r>
            <a:rPr lang="fr-FR" sz="1100" b="1" baseline="0"/>
            <a:t>Extraire les données  de la base dont</a:t>
          </a:r>
        </a:p>
        <a:p>
          <a:r>
            <a:rPr lang="fr-FR" sz="1100" baseline="0"/>
            <a:t>- le nb est compris entre 5 et 9</a:t>
          </a:r>
        </a:p>
        <a:p>
          <a:r>
            <a:rPr lang="fr-FR" sz="1100" baseline="0"/>
            <a:t>- l'origine provient de AGENCE, GUIDE, INTERNET</a:t>
          </a:r>
        </a:p>
        <a:p>
          <a:r>
            <a:rPr lang="fr-FR" sz="1100" baseline="0"/>
            <a:t>- en pension complète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15</xdr:row>
      <xdr:rowOff>19050</xdr:rowOff>
    </xdr:from>
    <xdr:to>
      <xdr:col>5</xdr:col>
      <xdr:colOff>361949</xdr:colOff>
      <xdr:row>20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71524" y="3171825"/>
          <a:ext cx="3400425" cy="1009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à partir de la saisie de la date du jour des dates de naissance et dates d'entrée dans la société de chaque employé, calculez:(cellules grisées)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jour de naissance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l'âge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l'ancienneté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"/>
  <sheetViews>
    <sheetView workbookViewId="0">
      <selection activeCell="G21" sqref="G21"/>
    </sheetView>
  </sheetViews>
  <sheetFormatPr baseColWidth="10" defaultRowHeight="15" x14ac:dyDescent="0.25"/>
  <cols>
    <col min="2" max="2" width="17.85546875" customWidth="1"/>
    <col min="3" max="5" width="14.7109375" customWidth="1"/>
  </cols>
  <sheetData>
    <row r="3" spans="2:5" ht="21" x14ac:dyDescent="0.35">
      <c r="C3" s="75" t="s">
        <v>477</v>
      </c>
      <c r="D3" s="75" t="s">
        <v>478</v>
      </c>
      <c r="E3" s="75" t="s">
        <v>479</v>
      </c>
    </row>
    <row r="4" spans="2:5" ht="21" x14ac:dyDescent="0.35">
      <c r="B4" s="75" t="s">
        <v>349</v>
      </c>
    </row>
    <row r="5" spans="2:5" ht="21" x14ac:dyDescent="0.35">
      <c r="B5" s="75" t="s">
        <v>350</v>
      </c>
    </row>
    <row r="6" spans="2:5" ht="21" x14ac:dyDescent="0.35">
      <c r="B6" s="75" t="s">
        <v>351</v>
      </c>
    </row>
    <row r="7" spans="2:5" ht="21" x14ac:dyDescent="0.35">
      <c r="B7" s="75" t="s">
        <v>352</v>
      </c>
    </row>
    <row r="11" spans="2:5" x14ac:dyDescent="0.25">
      <c r="C11" s="78" t="s">
        <v>480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zoomScale="145" zoomScaleNormal="145" workbookViewId="0">
      <selection activeCell="F11" sqref="F11"/>
    </sheetView>
  </sheetViews>
  <sheetFormatPr baseColWidth="10" defaultRowHeight="15" x14ac:dyDescent="0.25"/>
  <cols>
    <col min="2" max="2" width="21.85546875" customWidth="1"/>
    <col min="3" max="3" width="21.42578125" customWidth="1"/>
  </cols>
  <sheetData>
    <row r="2" spans="2:4" ht="18" x14ac:dyDescent="0.25">
      <c r="B2" s="137" t="s">
        <v>377</v>
      </c>
      <c r="C2" s="137"/>
    </row>
    <row r="4" spans="2:4" x14ac:dyDescent="0.25">
      <c r="B4" s="11" t="s">
        <v>1055</v>
      </c>
      <c r="C4" s="11" t="s">
        <v>378</v>
      </c>
      <c r="D4" s="124" t="s">
        <v>1056</v>
      </c>
    </row>
    <row r="5" spans="2:4" x14ac:dyDescent="0.25">
      <c r="B5" s="2" t="s">
        <v>383</v>
      </c>
      <c r="C5" s="12">
        <v>7.7546296296296287E-3</v>
      </c>
      <c r="D5" s="125">
        <f t="shared" ref="D5:D14" si="0">RANK(C5,$C$5:$C$14,1)</f>
        <v>1</v>
      </c>
    </row>
    <row r="6" spans="2:4" x14ac:dyDescent="0.25">
      <c r="B6" s="2" t="s">
        <v>384</v>
      </c>
      <c r="C6" s="12">
        <v>8.0208333333333295E-3</v>
      </c>
      <c r="D6" s="125">
        <f t="shared" si="0"/>
        <v>2</v>
      </c>
    </row>
    <row r="7" spans="2:4" x14ac:dyDescent="0.25">
      <c r="B7" s="2" t="s">
        <v>385</v>
      </c>
      <c r="C7" s="12">
        <v>8.0671296296296307E-3</v>
      </c>
      <c r="D7" s="125">
        <f t="shared" si="0"/>
        <v>3</v>
      </c>
    </row>
    <row r="8" spans="2:4" x14ac:dyDescent="0.25">
      <c r="B8" s="2" t="s">
        <v>384</v>
      </c>
      <c r="C8" s="12">
        <v>8.1134259259259302E-3</v>
      </c>
      <c r="D8" s="125">
        <f t="shared" si="0"/>
        <v>4</v>
      </c>
    </row>
    <row r="9" spans="2:4" x14ac:dyDescent="0.25">
      <c r="B9" s="2" t="s">
        <v>385</v>
      </c>
      <c r="C9" s="12">
        <v>8.1597222222222227E-3</v>
      </c>
      <c r="D9" s="125">
        <f t="shared" si="0"/>
        <v>5</v>
      </c>
    </row>
    <row r="10" spans="2:4" x14ac:dyDescent="0.25">
      <c r="B10" s="2" t="s">
        <v>384</v>
      </c>
      <c r="C10" s="12">
        <v>8.2060185185185187E-3</v>
      </c>
      <c r="D10" s="125">
        <f t="shared" si="0"/>
        <v>6</v>
      </c>
    </row>
    <row r="11" spans="2:4" x14ac:dyDescent="0.25">
      <c r="B11" s="2" t="s">
        <v>380</v>
      </c>
      <c r="C11" s="12">
        <v>8.6226851851851846E-3</v>
      </c>
      <c r="D11" s="125">
        <f t="shared" si="0"/>
        <v>7</v>
      </c>
    </row>
    <row r="12" spans="2:4" x14ac:dyDescent="0.25">
      <c r="B12" s="2" t="s">
        <v>381</v>
      </c>
      <c r="C12" s="12">
        <v>9.0162037037037034E-3</v>
      </c>
      <c r="D12" s="125">
        <f t="shared" si="0"/>
        <v>8</v>
      </c>
    </row>
    <row r="13" spans="2:4" x14ac:dyDescent="0.25">
      <c r="B13" s="2" t="s">
        <v>379</v>
      </c>
      <c r="C13" s="12">
        <v>9.0972222222222218E-3</v>
      </c>
      <c r="D13" s="125">
        <f t="shared" si="0"/>
        <v>9</v>
      </c>
    </row>
    <row r="14" spans="2:4" x14ac:dyDescent="0.25">
      <c r="B14" s="2" t="s">
        <v>382</v>
      </c>
      <c r="C14" s="12">
        <v>9.4097222222222238E-3</v>
      </c>
      <c r="D14" s="125">
        <f t="shared" si="0"/>
        <v>10</v>
      </c>
    </row>
  </sheetData>
  <autoFilter ref="B4:D14">
    <sortState ref="B5:D14">
      <sortCondition ref="D4:D14"/>
    </sortState>
  </autoFilter>
  <mergeCells count="1">
    <mergeCell ref="B2:C2"/>
  </mergeCells>
  <pageMargins left="0.7" right="0.7" top="0.75" bottom="0.75" header="0.3" footer="0.3"/>
  <pageSetup paperSize="9" orientation="portrait" horizontalDpi="4294967294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workbookViewId="0">
      <selection activeCell="E10" sqref="E10"/>
    </sheetView>
  </sheetViews>
  <sheetFormatPr baseColWidth="10" defaultColWidth="12.7109375" defaultRowHeight="15.95" customHeight="1" x14ac:dyDescent="0.2"/>
  <cols>
    <col min="1" max="16384" width="12.7109375" style="9"/>
  </cols>
  <sheetData>
    <row r="2" spans="1:6" ht="15.95" customHeight="1" x14ac:dyDescent="0.2">
      <c r="D2" s="101"/>
      <c r="E2" s="101"/>
      <c r="F2" s="101"/>
    </row>
    <row r="3" spans="1:6" ht="15.95" customHeight="1" x14ac:dyDescent="0.2">
      <c r="B3" s="101" t="s">
        <v>386</v>
      </c>
      <c r="C3" s="101"/>
      <c r="D3" s="101"/>
      <c r="E3" s="101"/>
      <c r="F3" s="101"/>
    </row>
    <row r="5" spans="1:6" ht="15.95" customHeight="1" x14ac:dyDescent="0.2">
      <c r="B5" s="13" t="s">
        <v>387</v>
      </c>
      <c r="C5" s="13" t="s">
        <v>388</v>
      </c>
      <c r="D5" s="13" t="s">
        <v>389</v>
      </c>
      <c r="E5" s="13" t="s">
        <v>390</v>
      </c>
      <c r="F5" s="13" t="s">
        <v>391</v>
      </c>
    </row>
    <row r="6" spans="1:6" ht="15.95" customHeight="1" x14ac:dyDescent="0.2">
      <c r="A6" s="13" t="s">
        <v>392</v>
      </c>
      <c r="B6" s="9">
        <v>15</v>
      </c>
      <c r="C6" s="9">
        <v>25</v>
      </c>
      <c r="D6" s="9">
        <v>16</v>
      </c>
      <c r="E6" s="9">
        <v>18</v>
      </c>
      <c r="F6" s="103">
        <f>SUM(B6:E6)</f>
        <v>74</v>
      </c>
    </row>
    <row r="7" spans="1:6" ht="15.95" customHeight="1" x14ac:dyDescent="0.2">
      <c r="A7" s="13" t="s">
        <v>393</v>
      </c>
      <c r="B7" s="9">
        <v>19</v>
      </c>
      <c r="C7" s="9">
        <v>28</v>
      </c>
      <c r="D7" s="9">
        <v>17</v>
      </c>
      <c r="E7" s="9">
        <v>7</v>
      </c>
      <c r="F7" s="103">
        <f>SUM(B7:E7)</f>
        <v>71</v>
      </c>
    </row>
    <row r="8" spans="1:6" ht="15.95" customHeight="1" x14ac:dyDescent="0.2">
      <c r="A8" s="13" t="s">
        <v>394</v>
      </c>
      <c r="B8" s="9">
        <v>26</v>
      </c>
      <c r="C8" s="9">
        <v>20</v>
      </c>
      <c r="D8" s="9">
        <v>16</v>
      </c>
      <c r="E8" s="9">
        <v>15</v>
      </c>
      <c r="F8" s="103">
        <f>SUM(B8:E8)</f>
        <v>77</v>
      </c>
    </row>
    <row r="9" spans="1:6" ht="15.95" customHeight="1" x14ac:dyDescent="0.2">
      <c r="A9" s="13" t="s">
        <v>391</v>
      </c>
      <c r="B9" s="103">
        <f>SUM(B6:B8)</f>
        <v>60</v>
      </c>
      <c r="C9" s="103">
        <f>SUM(C6:C8)</f>
        <v>73</v>
      </c>
      <c r="D9" s="103">
        <f>SUM(D6:D8)</f>
        <v>49</v>
      </c>
      <c r="E9" s="103">
        <f>SUM(E6:E8)</f>
        <v>40</v>
      </c>
      <c r="F9" s="103">
        <f>SUM(F6:F8)</f>
        <v>222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14" sqref="F14"/>
    </sheetView>
  </sheetViews>
  <sheetFormatPr baseColWidth="10" defaultColWidth="12.7109375" defaultRowHeight="15.95" customHeight="1" x14ac:dyDescent="0.2"/>
  <cols>
    <col min="1" max="16384" width="12.7109375" style="9"/>
  </cols>
  <sheetData>
    <row r="1" spans="1:6" ht="15.95" customHeight="1" x14ac:dyDescent="0.2">
      <c r="C1" s="101"/>
      <c r="D1" s="101"/>
      <c r="E1" s="101"/>
      <c r="F1" s="101"/>
    </row>
    <row r="2" spans="1:6" ht="15.95" customHeight="1" x14ac:dyDescent="0.2">
      <c r="B2" s="101"/>
      <c r="C2" s="101"/>
      <c r="D2" s="101"/>
      <c r="E2" s="101"/>
      <c r="F2" s="101"/>
    </row>
    <row r="3" spans="1:6" ht="15.95" customHeight="1" x14ac:dyDescent="0.2">
      <c r="B3" s="101" t="s">
        <v>395</v>
      </c>
      <c r="C3" s="101"/>
      <c r="D3" s="101"/>
      <c r="E3" s="101"/>
      <c r="F3" s="101"/>
    </row>
    <row r="5" spans="1:6" ht="15.95" customHeight="1" x14ac:dyDescent="0.2">
      <c r="A5" s="102"/>
      <c r="B5" s="13" t="s">
        <v>387</v>
      </c>
      <c r="C5" s="13" t="s">
        <v>388</v>
      </c>
      <c r="D5" s="13" t="s">
        <v>389</v>
      </c>
      <c r="E5" s="13" t="s">
        <v>390</v>
      </c>
      <c r="F5" s="13" t="s">
        <v>391</v>
      </c>
    </row>
    <row r="6" spans="1:6" ht="15.95" customHeight="1" x14ac:dyDescent="0.2">
      <c r="A6" s="13" t="s">
        <v>392</v>
      </c>
      <c r="B6" s="9">
        <v>42</v>
      </c>
      <c r="C6" s="9">
        <v>35</v>
      </c>
      <c r="D6" s="9">
        <v>29</v>
      </c>
      <c r="E6" s="9">
        <v>37</v>
      </c>
      <c r="F6" s="103">
        <f>SUM(B6:E6)</f>
        <v>143</v>
      </c>
    </row>
    <row r="7" spans="1:6" ht="15.95" customHeight="1" x14ac:dyDescent="0.2">
      <c r="A7" s="13" t="s">
        <v>393</v>
      </c>
      <c r="B7" s="9">
        <v>51</v>
      </c>
      <c r="C7" s="9">
        <v>32</v>
      </c>
      <c r="D7" s="9">
        <v>31</v>
      </c>
      <c r="E7" s="9">
        <v>39</v>
      </c>
      <c r="F7" s="103">
        <f>SUM(B7:E7)</f>
        <v>153</v>
      </c>
    </row>
    <row r="8" spans="1:6" ht="15.95" customHeight="1" x14ac:dyDescent="0.2">
      <c r="A8" s="13" t="s">
        <v>394</v>
      </c>
      <c r="B8" s="9">
        <v>53</v>
      </c>
      <c r="C8" s="9">
        <v>29</v>
      </c>
      <c r="D8" s="9">
        <v>31</v>
      </c>
      <c r="E8" s="9">
        <v>38</v>
      </c>
      <c r="F8" s="103">
        <f>SUM(B8:E8)</f>
        <v>151</v>
      </c>
    </row>
    <row r="9" spans="1:6" ht="15.95" customHeight="1" x14ac:dyDescent="0.2">
      <c r="A9" s="13" t="s">
        <v>391</v>
      </c>
      <c r="B9" s="103">
        <f>SUM(B6:B8)</f>
        <v>146</v>
      </c>
      <c r="C9" s="103">
        <f>SUM(C6:C8)</f>
        <v>96</v>
      </c>
      <c r="D9" s="103">
        <f>SUM(D6:D8)</f>
        <v>91</v>
      </c>
      <c r="E9" s="103">
        <f>SUM(E6:E8)</f>
        <v>114</v>
      </c>
      <c r="F9" s="103">
        <f>SUM(F6:F8)</f>
        <v>447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27" sqref="B27"/>
    </sheetView>
  </sheetViews>
  <sheetFormatPr baseColWidth="10" defaultColWidth="12.7109375" defaultRowHeight="15.95" customHeight="1" x14ac:dyDescent="0.2"/>
  <cols>
    <col min="1" max="16384" width="12.7109375" style="9"/>
  </cols>
  <sheetData>
    <row r="1" spans="1:6" ht="15.95" customHeight="1" x14ac:dyDescent="0.2">
      <c r="B1" s="138" t="s">
        <v>397</v>
      </c>
      <c r="C1" s="138"/>
      <c r="D1" s="138"/>
      <c r="E1" s="138"/>
      <c r="F1" s="138"/>
    </row>
    <row r="2" spans="1:6" ht="15.95" customHeight="1" x14ac:dyDescent="0.2">
      <c r="B2" s="138"/>
      <c r="C2" s="138"/>
      <c r="D2" s="138"/>
      <c r="E2" s="138"/>
      <c r="F2" s="138"/>
    </row>
    <row r="3" spans="1:6" ht="15.95" customHeight="1" x14ac:dyDescent="0.2">
      <c r="B3" s="138"/>
      <c r="C3" s="138"/>
      <c r="D3" s="138"/>
      <c r="E3" s="138"/>
      <c r="F3" s="138"/>
    </row>
    <row r="6" spans="1:6" ht="15.95" customHeight="1" x14ac:dyDescent="0.2">
      <c r="A6" s="13" t="s">
        <v>396</v>
      </c>
      <c r="B6" s="13" t="s">
        <v>387</v>
      </c>
      <c r="C6" s="13" t="s">
        <v>388</v>
      </c>
      <c r="D6" s="13" t="s">
        <v>389</v>
      </c>
      <c r="E6" s="13" t="s">
        <v>390</v>
      </c>
      <c r="F6" s="13" t="s">
        <v>391</v>
      </c>
    </row>
    <row r="7" spans="1:6" ht="15.95" customHeight="1" x14ac:dyDescent="0.2">
      <c r="A7" s="13" t="s">
        <v>392</v>
      </c>
    </row>
    <row r="8" spans="1:6" ht="15.95" customHeight="1" x14ac:dyDescent="0.2">
      <c r="A8" s="13" t="s">
        <v>393</v>
      </c>
    </row>
    <row r="9" spans="1:6" ht="15.95" customHeight="1" x14ac:dyDescent="0.2">
      <c r="A9" s="13" t="s">
        <v>394</v>
      </c>
    </row>
    <row r="10" spans="1:6" ht="15.95" customHeight="1" x14ac:dyDescent="0.2">
      <c r="A10" s="13" t="s">
        <v>391</v>
      </c>
    </row>
  </sheetData>
  <mergeCells count="2">
    <mergeCell ref="B1:F2"/>
    <mergeCell ref="B3:F3"/>
  </mergeCells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6" sqref="G6"/>
    </sheetView>
  </sheetViews>
  <sheetFormatPr baseColWidth="10" defaultRowHeight="15" x14ac:dyDescent="0.25"/>
  <cols>
    <col min="4" max="6" width="14.28515625" customWidth="1"/>
    <col min="7" max="7" width="21.42578125" customWidth="1"/>
  </cols>
  <sheetData>
    <row r="1" spans="1:7" x14ac:dyDescent="0.25">
      <c r="A1" s="139" t="s">
        <v>398</v>
      </c>
      <c r="B1" s="140"/>
      <c r="C1" s="140"/>
      <c r="D1" s="140"/>
      <c r="E1" s="140"/>
    </row>
    <row r="2" spans="1:7" x14ac:dyDescent="0.25">
      <c r="A2" s="140"/>
      <c r="B2" s="140"/>
      <c r="C2" s="140"/>
      <c r="D2" s="140"/>
      <c r="E2" s="140"/>
    </row>
    <row r="3" spans="1:7" x14ac:dyDescent="0.25">
      <c r="A3" s="140"/>
      <c r="B3" s="140"/>
      <c r="C3" s="140"/>
      <c r="D3" s="140"/>
      <c r="E3" s="140"/>
    </row>
    <row r="4" spans="1:7" x14ac:dyDescent="0.25">
      <c r="F4" t="s">
        <v>399</v>
      </c>
      <c r="G4" s="19"/>
    </row>
    <row r="5" spans="1:7" x14ac:dyDescent="0.25">
      <c r="A5" s="141" t="s">
        <v>400</v>
      </c>
      <c r="B5" s="142"/>
    </row>
    <row r="6" spans="1:7" x14ac:dyDescent="0.25">
      <c r="A6" s="142"/>
      <c r="B6" s="142"/>
    </row>
    <row r="8" spans="1:7" ht="25.5" x14ac:dyDescent="0.25">
      <c r="A8" s="14" t="s">
        <v>401</v>
      </c>
      <c r="B8" s="14" t="s">
        <v>402</v>
      </c>
      <c r="C8" s="14" t="s">
        <v>403</v>
      </c>
      <c r="D8" s="15" t="s">
        <v>404</v>
      </c>
      <c r="E8" s="14" t="s">
        <v>405</v>
      </c>
      <c r="F8" s="14" t="s">
        <v>406</v>
      </c>
    </row>
    <row r="9" spans="1:7" x14ac:dyDescent="0.25">
      <c r="A9" t="s">
        <v>407</v>
      </c>
      <c r="B9" s="16">
        <v>23235</v>
      </c>
      <c r="C9" s="16">
        <v>36356</v>
      </c>
      <c r="D9" s="18"/>
      <c r="E9" s="17"/>
      <c r="F9" s="17"/>
    </row>
    <row r="10" spans="1:7" x14ac:dyDescent="0.25">
      <c r="A10" t="s">
        <v>408</v>
      </c>
      <c r="B10" s="16">
        <v>28748</v>
      </c>
      <c r="C10" s="16">
        <v>36209</v>
      </c>
      <c r="D10" s="18"/>
      <c r="E10" s="17"/>
      <c r="F10" s="17"/>
    </row>
    <row r="11" spans="1:7" x14ac:dyDescent="0.25">
      <c r="A11" t="s">
        <v>409</v>
      </c>
      <c r="B11" s="16">
        <v>16550</v>
      </c>
      <c r="C11" s="16">
        <v>27274</v>
      </c>
      <c r="D11" s="18"/>
      <c r="E11" s="17"/>
      <c r="F11" s="17"/>
    </row>
    <row r="12" spans="1:7" x14ac:dyDescent="0.25">
      <c r="A12" t="s">
        <v>410</v>
      </c>
      <c r="B12" s="16">
        <v>21656</v>
      </c>
      <c r="C12" s="16">
        <v>29081</v>
      </c>
      <c r="D12" s="18"/>
      <c r="E12" s="17"/>
      <c r="F12" s="17"/>
    </row>
    <row r="13" spans="1:7" x14ac:dyDescent="0.25">
      <c r="A13" t="s">
        <v>411</v>
      </c>
      <c r="B13" s="16">
        <v>27992</v>
      </c>
      <c r="C13" s="16">
        <v>34722</v>
      </c>
      <c r="D13" s="18"/>
      <c r="E13" s="17"/>
      <c r="F13" s="17"/>
    </row>
  </sheetData>
  <mergeCells count="2">
    <mergeCell ref="A1:E3"/>
    <mergeCell ref="A5:B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zoomScale="160" zoomScaleNormal="160" workbookViewId="0">
      <selection activeCell="D15" sqref="D15"/>
    </sheetView>
  </sheetViews>
  <sheetFormatPr baseColWidth="10" defaultRowHeight="15" x14ac:dyDescent="0.25"/>
  <cols>
    <col min="1" max="1" width="4.5703125" customWidth="1"/>
    <col min="2" max="2" width="20.42578125" customWidth="1"/>
    <col min="3" max="3" width="17" bestFit="1" customWidth="1"/>
    <col min="4" max="4" width="6.7109375" customWidth="1"/>
    <col min="5" max="5" width="17.85546875" customWidth="1"/>
  </cols>
  <sheetData>
    <row r="2" spans="2:6" ht="17.25" customHeight="1" x14ac:dyDescent="0.25">
      <c r="B2" s="118">
        <f ca="1">TODAY()</f>
        <v>45044</v>
      </c>
    </row>
    <row r="3" spans="2:6" x14ac:dyDescent="0.25">
      <c r="D3" s="113"/>
    </row>
    <row r="4" spans="2:6" s="110" customFormat="1" ht="23.25" customHeight="1" x14ac:dyDescent="0.25">
      <c r="B4" s="114"/>
      <c r="C4" s="116" t="s">
        <v>1048</v>
      </c>
      <c r="D4" s="115" t="s">
        <v>512</v>
      </c>
      <c r="E4" s="116" t="s">
        <v>1049</v>
      </c>
      <c r="F4" s="115" t="s">
        <v>1050</v>
      </c>
    </row>
    <row r="5" spans="2:6" x14ac:dyDescent="0.25">
      <c r="B5" s="117" t="s">
        <v>927</v>
      </c>
      <c r="C5" s="2"/>
      <c r="D5" s="2"/>
      <c r="E5" s="2"/>
      <c r="F5" s="2"/>
    </row>
    <row r="6" spans="2:6" x14ac:dyDescent="0.25">
      <c r="B6" s="117" t="s">
        <v>1045</v>
      </c>
      <c r="C6" s="2"/>
      <c r="D6" s="2"/>
      <c r="E6" s="2"/>
      <c r="F6" s="2"/>
    </row>
    <row r="7" spans="2:6" x14ac:dyDescent="0.25">
      <c r="B7" s="117" t="s">
        <v>1046</v>
      </c>
      <c r="C7" s="2"/>
      <c r="D7" s="2"/>
      <c r="E7" s="2"/>
      <c r="F7" s="2"/>
    </row>
    <row r="8" spans="2:6" x14ac:dyDescent="0.25">
      <c r="B8" s="117" t="s">
        <v>1047</v>
      </c>
      <c r="C8" s="2"/>
      <c r="D8" s="2"/>
      <c r="E8" s="2"/>
      <c r="F8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5"/>
  <sheetViews>
    <sheetView workbookViewId="0">
      <selection activeCell="C17" sqref="C17"/>
    </sheetView>
  </sheetViews>
  <sheetFormatPr baseColWidth="10" defaultColWidth="11.42578125" defaultRowHeight="12.75" x14ac:dyDescent="0.2"/>
  <cols>
    <col min="1" max="1" width="19.42578125" style="107" bestFit="1" customWidth="1"/>
    <col min="2" max="2" width="12.42578125" style="107" bestFit="1" customWidth="1"/>
    <col min="3" max="8" width="11.42578125" style="107"/>
    <col min="9" max="9" width="17.28515625" style="128" bestFit="1" customWidth="1"/>
    <col min="10" max="10" width="8" style="107" customWidth="1"/>
    <col min="11" max="12" width="11.42578125" style="107"/>
    <col min="13" max="13" width="11.42578125" style="130"/>
    <col min="14" max="16384" width="11.42578125" style="107"/>
  </cols>
  <sheetData>
    <row r="1" spans="1:10" ht="18" customHeight="1" x14ac:dyDescent="0.2">
      <c r="A1" s="104" t="s">
        <v>458</v>
      </c>
      <c r="B1" s="104" t="s">
        <v>504</v>
      </c>
      <c r="C1" s="104" t="s">
        <v>505</v>
      </c>
      <c r="D1" s="104" t="s">
        <v>506</v>
      </c>
      <c r="E1" s="104" t="s">
        <v>507</v>
      </c>
      <c r="F1" s="104" t="s">
        <v>508</v>
      </c>
      <c r="G1" s="105" t="s">
        <v>509</v>
      </c>
      <c r="H1" s="104" t="s">
        <v>510</v>
      </c>
      <c r="I1" s="127" t="s">
        <v>511</v>
      </c>
      <c r="J1" s="106" t="s">
        <v>512</v>
      </c>
    </row>
    <row r="2" spans="1:10" x14ac:dyDescent="0.2">
      <c r="A2" s="108" t="s">
        <v>513</v>
      </c>
      <c r="B2" s="108" t="s">
        <v>514</v>
      </c>
      <c r="C2" s="108">
        <v>3091</v>
      </c>
      <c r="D2" s="108" t="s">
        <v>515</v>
      </c>
      <c r="E2" s="108">
        <v>2008</v>
      </c>
      <c r="F2" s="108" t="s">
        <v>516</v>
      </c>
      <c r="G2" s="109">
        <v>2257.4</v>
      </c>
      <c r="H2" s="108" t="s">
        <v>517</v>
      </c>
      <c r="I2" s="128">
        <v>32582</v>
      </c>
      <c r="J2" s="126">
        <f ca="1">TODAY()-I2</f>
        <v>12462</v>
      </c>
    </row>
    <row r="3" spans="1:10" x14ac:dyDescent="0.2">
      <c r="A3" s="108" t="s">
        <v>518</v>
      </c>
      <c r="B3" s="108" t="s">
        <v>519</v>
      </c>
      <c r="C3" s="108">
        <v>3186</v>
      </c>
      <c r="D3" s="108" t="s">
        <v>520</v>
      </c>
      <c r="E3" s="108">
        <v>2008</v>
      </c>
      <c r="F3" s="108" t="s">
        <v>521</v>
      </c>
      <c r="G3" s="109">
        <v>2746.46</v>
      </c>
      <c r="H3" s="108" t="s">
        <v>522</v>
      </c>
      <c r="I3" s="128">
        <v>37071</v>
      </c>
      <c r="J3" s="126">
        <f t="shared" ref="J3:J66" ca="1" si="0">TODAY()-I3</f>
        <v>7973</v>
      </c>
    </row>
    <row r="4" spans="1:10" x14ac:dyDescent="0.2">
      <c r="A4" s="108" t="s">
        <v>523</v>
      </c>
      <c r="B4" s="108" t="s">
        <v>524</v>
      </c>
      <c r="C4" s="108">
        <v>3055</v>
      </c>
      <c r="D4" s="108" t="s">
        <v>525</v>
      </c>
      <c r="E4" s="108">
        <v>2008</v>
      </c>
      <c r="F4" s="108" t="s">
        <v>526</v>
      </c>
      <c r="G4" s="109">
        <v>2982.68</v>
      </c>
      <c r="H4" s="108" t="s">
        <v>522</v>
      </c>
      <c r="I4" s="128">
        <v>31911</v>
      </c>
      <c r="J4" s="126">
        <f t="shared" ca="1" si="0"/>
        <v>13133</v>
      </c>
    </row>
    <row r="5" spans="1:10" x14ac:dyDescent="0.2">
      <c r="A5" s="108" t="s">
        <v>527</v>
      </c>
      <c r="B5" s="108" t="s">
        <v>528</v>
      </c>
      <c r="C5" s="108">
        <v>3408</v>
      </c>
      <c r="D5" s="108" t="s">
        <v>515</v>
      </c>
      <c r="E5" s="108">
        <v>2008</v>
      </c>
      <c r="F5" s="108" t="s">
        <v>529</v>
      </c>
      <c r="G5" s="109">
        <v>1325.97</v>
      </c>
      <c r="H5" s="108" t="s">
        <v>522</v>
      </c>
      <c r="I5" s="128">
        <v>28030</v>
      </c>
      <c r="J5" s="126">
        <f t="shared" ca="1" si="0"/>
        <v>17014</v>
      </c>
    </row>
    <row r="6" spans="1:10" x14ac:dyDescent="0.2">
      <c r="A6" s="108" t="s">
        <v>530</v>
      </c>
      <c r="B6" s="108" t="s">
        <v>531</v>
      </c>
      <c r="C6" s="108">
        <v>3098</v>
      </c>
      <c r="D6" s="108" t="s">
        <v>520</v>
      </c>
      <c r="E6" s="108">
        <v>2008</v>
      </c>
      <c r="F6" s="108" t="s">
        <v>532</v>
      </c>
      <c r="G6" s="109">
        <v>5646.65</v>
      </c>
      <c r="H6" s="108" t="s">
        <v>522</v>
      </c>
      <c r="I6" s="128">
        <v>37439</v>
      </c>
      <c r="J6" s="126">
        <f t="shared" ca="1" si="0"/>
        <v>7605</v>
      </c>
    </row>
    <row r="7" spans="1:10" x14ac:dyDescent="0.2">
      <c r="A7" s="108" t="s">
        <v>533</v>
      </c>
      <c r="B7" s="108" t="s">
        <v>534</v>
      </c>
      <c r="C7" s="108">
        <v>3060</v>
      </c>
      <c r="D7" s="108" t="s">
        <v>535</v>
      </c>
      <c r="E7" s="108">
        <v>2008</v>
      </c>
      <c r="F7" s="108" t="s">
        <v>536</v>
      </c>
      <c r="G7" s="109">
        <v>1767.37</v>
      </c>
      <c r="H7" s="108" t="s">
        <v>517</v>
      </c>
      <c r="I7" s="128">
        <v>27034</v>
      </c>
      <c r="J7" s="126">
        <f t="shared" ca="1" si="0"/>
        <v>18010</v>
      </c>
    </row>
    <row r="8" spans="1:10" x14ac:dyDescent="0.2">
      <c r="A8" s="108" t="s">
        <v>537</v>
      </c>
      <c r="B8" s="108" t="s">
        <v>538</v>
      </c>
      <c r="C8" s="108">
        <v>3795</v>
      </c>
      <c r="D8" s="108" t="s">
        <v>520</v>
      </c>
      <c r="E8" s="108">
        <v>2008</v>
      </c>
      <c r="F8" s="108" t="s">
        <v>539</v>
      </c>
      <c r="G8" s="109">
        <v>1187.42</v>
      </c>
      <c r="H8" s="108" t="s">
        <v>517</v>
      </c>
      <c r="I8" s="128">
        <v>29638</v>
      </c>
      <c r="J8" s="126">
        <f t="shared" ca="1" si="0"/>
        <v>15406</v>
      </c>
    </row>
    <row r="9" spans="1:10" x14ac:dyDescent="0.2">
      <c r="A9" s="108" t="s">
        <v>540</v>
      </c>
      <c r="B9" s="108" t="s">
        <v>541</v>
      </c>
      <c r="C9" s="108">
        <v>3070</v>
      </c>
      <c r="D9" s="108" t="s">
        <v>535</v>
      </c>
      <c r="E9" s="108">
        <v>2008</v>
      </c>
      <c r="F9" s="108" t="s">
        <v>542</v>
      </c>
      <c r="G9" s="109">
        <v>1624.94</v>
      </c>
      <c r="H9" s="108" t="s">
        <v>517</v>
      </c>
      <c r="I9" s="128">
        <v>28715</v>
      </c>
      <c r="J9" s="126">
        <f t="shared" ca="1" si="0"/>
        <v>16329</v>
      </c>
    </row>
    <row r="10" spans="1:10" x14ac:dyDescent="0.2">
      <c r="A10" s="108" t="s">
        <v>543</v>
      </c>
      <c r="B10" s="108" t="s">
        <v>544</v>
      </c>
      <c r="C10" s="108">
        <v>3880</v>
      </c>
      <c r="D10" s="108" t="s">
        <v>515</v>
      </c>
      <c r="E10" s="108">
        <v>2008</v>
      </c>
      <c r="F10" s="108" t="s">
        <v>545</v>
      </c>
      <c r="G10" s="109">
        <v>3018.26</v>
      </c>
      <c r="H10" s="108" t="s">
        <v>517</v>
      </c>
      <c r="I10" s="128">
        <v>34261</v>
      </c>
      <c r="J10" s="126">
        <f t="shared" ca="1" si="0"/>
        <v>10783</v>
      </c>
    </row>
    <row r="11" spans="1:10" x14ac:dyDescent="0.2">
      <c r="A11" s="108" t="s">
        <v>546</v>
      </c>
      <c r="B11" s="108" t="s">
        <v>544</v>
      </c>
      <c r="C11" s="108">
        <v>3013</v>
      </c>
      <c r="D11" s="108" t="s">
        <v>535</v>
      </c>
      <c r="E11" s="108">
        <v>2008</v>
      </c>
      <c r="F11" s="108" t="s">
        <v>539</v>
      </c>
      <c r="G11" s="109">
        <v>1240.06</v>
      </c>
      <c r="H11" s="108" t="s">
        <v>517</v>
      </c>
      <c r="I11" s="128">
        <v>31719</v>
      </c>
      <c r="J11" s="126">
        <f t="shared" ca="1" si="0"/>
        <v>13325</v>
      </c>
    </row>
    <row r="12" spans="1:10" x14ac:dyDescent="0.2">
      <c r="A12" s="108" t="s">
        <v>547</v>
      </c>
      <c r="B12" s="108" t="s">
        <v>548</v>
      </c>
      <c r="C12" s="108">
        <v>3636</v>
      </c>
      <c r="D12" s="108" t="s">
        <v>520</v>
      </c>
      <c r="E12" s="108">
        <v>2008</v>
      </c>
      <c r="F12" s="108" t="s">
        <v>526</v>
      </c>
      <c r="G12" s="109">
        <v>3123.4</v>
      </c>
      <c r="H12" s="108" t="s">
        <v>522</v>
      </c>
      <c r="I12" s="128">
        <v>35577</v>
      </c>
      <c r="J12" s="126">
        <f t="shared" ca="1" si="0"/>
        <v>9467</v>
      </c>
    </row>
    <row r="13" spans="1:10" x14ac:dyDescent="0.2">
      <c r="A13" s="108" t="s">
        <v>549</v>
      </c>
      <c r="B13" s="108" t="s">
        <v>550</v>
      </c>
      <c r="C13" s="108">
        <v>3626</v>
      </c>
      <c r="D13" s="108" t="s">
        <v>525</v>
      </c>
      <c r="E13" s="108">
        <v>2008</v>
      </c>
      <c r="F13" s="108" t="s">
        <v>516</v>
      </c>
      <c r="G13" s="109">
        <v>2529.6999999999998</v>
      </c>
      <c r="H13" s="108" t="s">
        <v>522</v>
      </c>
      <c r="I13" s="128">
        <v>25913</v>
      </c>
      <c r="J13" s="126">
        <f t="shared" ca="1" si="0"/>
        <v>19131</v>
      </c>
    </row>
    <row r="14" spans="1:10" x14ac:dyDescent="0.2">
      <c r="A14" s="108" t="s">
        <v>551</v>
      </c>
      <c r="B14" s="108" t="s">
        <v>552</v>
      </c>
      <c r="C14" s="108">
        <v>3214</v>
      </c>
      <c r="D14" s="108" t="s">
        <v>535</v>
      </c>
      <c r="E14" s="108">
        <v>2008</v>
      </c>
      <c r="F14" s="108" t="s">
        <v>553</v>
      </c>
      <c r="G14" s="109">
        <v>1703.72</v>
      </c>
      <c r="H14" s="108" t="s">
        <v>517</v>
      </c>
      <c r="I14" s="128">
        <v>36620</v>
      </c>
      <c r="J14" s="126">
        <f t="shared" ca="1" si="0"/>
        <v>8424</v>
      </c>
    </row>
    <row r="15" spans="1:10" x14ac:dyDescent="0.2">
      <c r="A15" s="108" t="s">
        <v>554</v>
      </c>
      <c r="B15" s="108" t="s">
        <v>552</v>
      </c>
      <c r="C15" s="108">
        <v>3059</v>
      </c>
      <c r="D15" s="108" t="s">
        <v>515</v>
      </c>
      <c r="E15" s="108">
        <v>2008</v>
      </c>
      <c r="F15" s="108" t="s">
        <v>526</v>
      </c>
      <c r="G15" s="109">
        <v>2128.59</v>
      </c>
      <c r="H15" s="108" t="s">
        <v>517</v>
      </c>
      <c r="I15" s="128">
        <v>30552</v>
      </c>
      <c r="J15" s="126">
        <f t="shared" ca="1" si="0"/>
        <v>14492</v>
      </c>
    </row>
    <row r="16" spans="1:10" x14ac:dyDescent="0.2">
      <c r="A16" s="108" t="s">
        <v>554</v>
      </c>
      <c r="B16" s="108" t="s">
        <v>555</v>
      </c>
      <c r="C16" s="108">
        <v>3170</v>
      </c>
      <c r="D16" s="108" t="s">
        <v>515</v>
      </c>
      <c r="E16" s="108">
        <v>2008</v>
      </c>
      <c r="F16" s="108" t="s">
        <v>556</v>
      </c>
      <c r="G16" s="109">
        <v>2258.7800000000002</v>
      </c>
      <c r="H16" s="108" t="s">
        <v>517</v>
      </c>
      <c r="I16" s="128">
        <v>27767</v>
      </c>
      <c r="J16" s="126">
        <f t="shared" ca="1" si="0"/>
        <v>17277</v>
      </c>
    </row>
    <row r="17" spans="1:10" x14ac:dyDescent="0.2">
      <c r="A17" s="108" t="s">
        <v>557</v>
      </c>
      <c r="B17" s="108" t="s">
        <v>558</v>
      </c>
      <c r="C17" s="108">
        <v>3586</v>
      </c>
      <c r="D17" s="108" t="s">
        <v>515</v>
      </c>
      <c r="E17" s="108">
        <v>2008</v>
      </c>
      <c r="F17" s="108" t="s">
        <v>559</v>
      </c>
      <c r="G17" s="109">
        <v>2878.71</v>
      </c>
      <c r="H17" s="108" t="s">
        <v>517</v>
      </c>
      <c r="I17" s="128">
        <v>32179</v>
      </c>
      <c r="J17" s="126">
        <f t="shared" ca="1" si="0"/>
        <v>12865</v>
      </c>
    </row>
    <row r="18" spans="1:10" x14ac:dyDescent="0.2">
      <c r="A18" s="108" t="s">
        <v>560</v>
      </c>
      <c r="B18" s="108" t="s">
        <v>561</v>
      </c>
      <c r="C18" s="108">
        <v>3769</v>
      </c>
      <c r="D18" s="108" t="s">
        <v>562</v>
      </c>
      <c r="E18" s="108">
        <v>2008</v>
      </c>
      <c r="F18" s="108" t="s">
        <v>563</v>
      </c>
      <c r="G18" s="109">
        <v>2193.2600000000002</v>
      </c>
      <c r="H18" s="108" t="s">
        <v>517</v>
      </c>
      <c r="I18" s="128">
        <v>35165</v>
      </c>
      <c r="J18" s="126">
        <f t="shared" ca="1" si="0"/>
        <v>9879</v>
      </c>
    </row>
    <row r="19" spans="1:10" x14ac:dyDescent="0.2">
      <c r="A19" s="108" t="s">
        <v>564</v>
      </c>
      <c r="B19" s="108" t="s">
        <v>538</v>
      </c>
      <c r="C19" s="108">
        <v>3657</v>
      </c>
      <c r="D19" s="108" t="s">
        <v>520</v>
      </c>
      <c r="E19" s="108">
        <v>2008</v>
      </c>
      <c r="F19" s="108" t="s">
        <v>542</v>
      </c>
      <c r="G19" s="109">
        <v>1516.61</v>
      </c>
      <c r="H19" s="108" t="s">
        <v>517</v>
      </c>
      <c r="I19" s="128">
        <v>33562</v>
      </c>
      <c r="J19" s="126">
        <f t="shared" ca="1" si="0"/>
        <v>11482</v>
      </c>
    </row>
    <row r="20" spans="1:10" x14ac:dyDescent="0.2">
      <c r="A20" s="108" t="s">
        <v>565</v>
      </c>
      <c r="B20" s="108" t="s">
        <v>566</v>
      </c>
      <c r="C20" s="108">
        <v>3879</v>
      </c>
      <c r="D20" s="108" t="s">
        <v>562</v>
      </c>
      <c r="E20" s="108">
        <v>2008</v>
      </c>
      <c r="F20" s="108" t="s">
        <v>567</v>
      </c>
      <c r="G20" s="109">
        <v>2224.27</v>
      </c>
      <c r="H20" s="108" t="s">
        <v>522</v>
      </c>
      <c r="I20" s="128">
        <v>24716</v>
      </c>
      <c r="J20" s="126">
        <f t="shared" ca="1" si="0"/>
        <v>20328</v>
      </c>
    </row>
    <row r="21" spans="1:10" x14ac:dyDescent="0.2">
      <c r="A21" s="108" t="s">
        <v>568</v>
      </c>
      <c r="B21" s="108" t="s">
        <v>569</v>
      </c>
      <c r="C21" s="108">
        <v>3778</v>
      </c>
      <c r="D21" s="108" t="s">
        <v>520</v>
      </c>
      <c r="E21" s="108">
        <v>2008</v>
      </c>
      <c r="F21" s="108" t="s">
        <v>532</v>
      </c>
      <c r="G21" s="109">
        <v>2739.1</v>
      </c>
      <c r="H21" s="108" t="s">
        <v>517</v>
      </c>
      <c r="I21" s="128">
        <v>32939</v>
      </c>
      <c r="J21" s="126">
        <f t="shared" ca="1" si="0"/>
        <v>12105</v>
      </c>
    </row>
    <row r="22" spans="1:10" x14ac:dyDescent="0.2">
      <c r="A22" s="108" t="s">
        <v>570</v>
      </c>
      <c r="B22" s="108" t="s">
        <v>571</v>
      </c>
      <c r="C22" s="108">
        <v>3054</v>
      </c>
      <c r="D22" s="108" t="s">
        <v>562</v>
      </c>
      <c r="E22" s="108">
        <v>2008</v>
      </c>
      <c r="F22" s="108" t="s">
        <v>572</v>
      </c>
      <c r="G22" s="109">
        <v>1208.1099999999999</v>
      </c>
      <c r="H22" s="108" t="s">
        <v>522</v>
      </c>
      <c r="I22" s="128">
        <v>37789</v>
      </c>
      <c r="J22" s="126">
        <f t="shared" ca="1" si="0"/>
        <v>7255</v>
      </c>
    </row>
    <row r="23" spans="1:10" x14ac:dyDescent="0.2">
      <c r="A23" s="108" t="s">
        <v>573</v>
      </c>
      <c r="B23" s="108" t="s">
        <v>574</v>
      </c>
      <c r="C23" s="108">
        <v>3149</v>
      </c>
      <c r="D23" s="108" t="s">
        <v>562</v>
      </c>
      <c r="E23" s="108">
        <v>2008</v>
      </c>
      <c r="F23" s="108" t="s">
        <v>575</v>
      </c>
      <c r="G23" s="109">
        <v>870.69</v>
      </c>
      <c r="H23" s="108" t="s">
        <v>517</v>
      </c>
      <c r="I23" s="128">
        <v>26285</v>
      </c>
      <c r="J23" s="126">
        <f t="shared" ca="1" si="0"/>
        <v>18759</v>
      </c>
    </row>
    <row r="24" spans="1:10" x14ac:dyDescent="0.2">
      <c r="A24" s="108" t="s">
        <v>576</v>
      </c>
      <c r="B24" s="108" t="s">
        <v>577</v>
      </c>
      <c r="C24" s="108">
        <v>3946</v>
      </c>
      <c r="D24" s="108" t="s">
        <v>515</v>
      </c>
      <c r="E24" s="108">
        <v>2008</v>
      </c>
      <c r="F24" s="108" t="s">
        <v>578</v>
      </c>
      <c r="G24" s="109">
        <v>3915.04</v>
      </c>
      <c r="H24" s="108" t="s">
        <v>522</v>
      </c>
      <c r="I24" s="128">
        <v>27417</v>
      </c>
      <c r="J24" s="126">
        <f t="shared" ca="1" si="0"/>
        <v>17627</v>
      </c>
    </row>
    <row r="25" spans="1:10" x14ac:dyDescent="0.2">
      <c r="A25" s="108" t="s">
        <v>579</v>
      </c>
      <c r="B25" s="108" t="s">
        <v>580</v>
      </c>
      <c r="C25" s="108">
        <v>3076</v>
      </c>
      <c r="D25" s="108" t="s">
        <v>535</v>
      </c>
      <c r="E25" s="108">
        <v>2008</v>
      </c>
      <c r="F25" s="108" t="s">
        <v>581</v>
      </c>
      <c r="G25" s="109">
        <v>1562.37</v>
      </c>
      <c r="H25" s="108" t="s">
        <v>522</v>
      </c>
      <c r="I25" s="128">
        <v>34951</v>
      </c>
      <c r="J25" s="126">
        <f t="shared" ca="1" si="0"/>
        <v>10093</v>
      </c>
    </row>
    <row r="26" spans="1:10" x14ac:dyDescent="0.2">
      <c r="A26" s="108" t="s">
        <v>582</v>
      </c>
      <c r="B26" s="108" t="s">
        <v>583</v>
      </c>
      <c r="C26" s="108">
        <v>3633</v>
      </c>
      <c r="D26" s="108" t="s">
        <v>584</v>
      </c>
      <c r="E26" s="108">
        <v>2008</v>
      </c>
      <c r="F26" s="108" t="s">
        <v>585</v>
      </c>
      <c r="G26" s="109">
        <v>1683.53</v>
      </c>
      <c r="H26" s="108" t="s">
        <v>517</v>
      </c>
      <c r="I26" s="128">
        <v>28577</v>
      </c>
      <c r="J26" s="126">
        <f t="shared" ca="1" si="0"/>
        <v>16467</v>
      </c>
    </row>
    <row r="27" spans="1:10" x14ac:dyDescent="0.2">
      <c r="A27" s="108" t="s">
        <v>586</v>
      </c>
      <c r="B27" s="108" t="s">
        <v>587</v>
      </c>
      <c r="C27" s="108">
        <v>3005</v>
      </c>
      <c r="D27" s="108" t="s">
        <v>525</v>
      </c>
      <c r="E27" s="108">
        <v>2008</v>
      </c>
      <c r="F27" s="108" t="s">
        <v>521</v>
      </c>
      <c r="G27" s="109">
        <v>2785.03</v>
      </c>
      <c r="H27" s="108" t="s">
        <v>517</v>
      </c>
      <c r="I27" s="128">
        <v>31240</v>
      </c>
      <c r="J27" s="126">
        <f t="shared" ca="1" si="0"/>
        <v>13804</v>
      </c>
    </row>
    <row r="28" spans="1:10" x14ac:dyDescent="0.2">
      <c r="A28" s="108" t="s">
        <v>588</v>
      </c>
      <c r="B28" s="108" t="s">
        <v>589</v>
      </c>
      <c r="C28" s="108">
        <v>3631</v>
      </c>
      <c r="D28" s="108" t="s">
        <v>515</v>
      </c>
      <c r="E28" s="108">
        <v>2008</v>
      </c>
      <c r="F28" s="108" t="s">
        <v>590</v>
      </c>
      <c r="G28" s="109">
        <v>1191.97</v>
      </c>
      <c r="H28" s="108" t="s">
        <v>517</v>
      </c>
      <c r="I28" s="128">
        <v>33710</v>
      </c>
      <c r="J28" s="126">
        <f t="shared" ca="1" si="0"/>
        <v>11334</v>
      </c>
    </row>
    <row r="29" spans="1:10" x14ac:dyDescent="0.2">
      <c r="A29" s="108" t="s">
        <v>591</v>
      </c>
      <c r="B29" s="108" t="s">
        <v>548</v>
      </c>
      <c r="C29" s="108">
        <v>3068</v>
      </c>
      <c r="D29" s="108" t="s">
        <v>515</v>
      </c>
      <c r="E29" s="108">
        <v>2008</v>
      </c>
      <c r="F29" s="108" t="s">
        <v>592</v>
      </c>
      <c r="G29" s="109">
        <v>3932.18</v>
      </c>
      <c r="H29" s="108" t="s">
        <v>522</v>
      </c>
      <c r="I29" s="128">
        <v>26594</v>
      </c>
      <c r="J29" s="126">
        <f t="shared" ca="1" si="0"/>
        <v>18450</v>
      </c>
    </row>
    <row r="30" spans="1:10" x14ac:dyDescent="0.2">
      <c r="A30" s="108" t="s">
        <v>593</v>
      </c>
      <c r="B30" s="108" t="s">
        <v>558</v>
      </c>
      <c r="C30" s="108">
        <v>3119</v>
      </c>
      <c r="D30" s="108" t="s">
        <v>562</v>
      </c>
      <c r="E30" s="108">
        <v>2008</v>
      </c>
      <c r="F30" s="108" t="s">
        <v>594</v>
      </c>
      <c r="G30" s="109">
        <v>2860.6</v>
      </c>
      <c r="H30" s="108" t="s">
        <v>517</v>
      </c>
      <c r="I30" s="128">
        <v>36768</v>
      </c>
      <c r="J30" s="126">
        <f t="shared" ca="1" si="0"/>
        <v>8276</v>
      </c>
    </row>
    <row r="31" spans="1:10" x14ac:dyDescent="0.2">
      <c r="A31" s="108" t="s">
        <v>595</v>
      </c>
      <c r="B31" s="108" t="s">
        <v>596</v>
      </c>
      <c r="C31" s="108">
        <v>3152</v>
      </c>
      <c r="D31" s="108" t="s">
        <v>515</v>
      </c>
      <c r="E31" s="108">
        <v>2008</v>
      </c>
      <c r="F31" s="108" t="s">
        <v>585</v>
      </c>
      <c r="G31" s="109">
        <v>1946.89</v>
      </c>
      <c r="H31" s="108" t="s">
        <v>517</v>
      </c>
      <c r="I31" s="128">
        <v>31012</v>
      </c>
      <c r="J31" s="126">
        <f t="shared" ca="1" si="0"/>
        <v>14032</v>
      </c>
    </row>
    <row r="32" spans="1:10" x14ac:dyDescent="0.2">
      <c r="A32" s="108" t="s">
        <v>597</v>
      </c>
      <c r="B32" s="108" t="s">
        <v>589</v>
      </c>
      <c r="C32" s="108">
        <v>3727</v>
      </c>
      <c r="D32" s="108" t="s">
        <v>515</v>
      </c>
      <c r="E32" s="108">
        <v>2008</v>
      </c>
      <c r="F32" s="108" t="s">
        <v>598</v>
      </c>
      <c r="G32" s="109">
        <v>1512.91</v>
      </c>
      <c r="H32" s="108" t="s">
        <v>517</v>
      </c>
      <c r="I32" s="128">
        <v>26695</v>
      </c>
      <c r="J32" s="126">
        <f t="shared" ca="1" si="0"/>
        <v>18349</v>
      </c>
    </row>
    <row r="33" spans="1:10" x14ac:dyDescent="0.2">
      <c r="A33" s="108" t="s">
        <v>599</v>
      </c>
      <c r="B33" s="108" t="s">
        <v>569</v>
      </c>
      <c r="C33" s="108">
        <v>3172</v>
      </c>
      <c r="D33" s="108" t="s">
        <v>520</v>
      </c>
      <c r="E33" s="108">
        <v>2008</v>
      </c>
      <c r="F33" s="108" t="s">
        <v>600</v>
      </c>
      <c r="G33" s="109">
        <v>2106.5</v>
      </c>
      <c r="H33" s="108" t="s">
        <v>517</v>
      </c>
      <c r="I33" s="128">
        <v>36336</v>
      </c>
      <c r="J33" s="126">
        <f t="shared" ca="1" si="0"/>
        <v>8708</v>
      </c>
    </row>
    <row r="34" spans="1:10" x14ac:dyDescent="0.2">
      <c r="A34" s="108" t="s">
        <v>601</v>
      </c>
      <c r="B34" s="108" t="s">
        <v>602</v>
      </c>
      <c r="C34" s="108">
        <v>3673</v>
      </c>
      <c r="D34" s="108" t="s">
        <v>520</v>
      </c>
      <c r="E34" s="108">
        <v>2008</v>
      </c>
      <c r="F34" s="108" t="s">
        <v>603</v>
      </c>
      <c r="G34" s="109">
        <v>1626.76</v>
      </c>
      <c r="H34" s="108" t="s">
        <v>517</v>
      </c>
      <c r="I34" s="128">
        <v>32819</v>
      </c>
      <c r="J34" s="126">
        <f t="shared" ca="1" si="0"/>
        <v>12225</v>
      </c>
    </row>
    <row r="35" spans="1:10" x14ac:dyDescent="0.2">
      <c r="A35" s="108" t="s">
        <v>604</v>
      </c>
      <c r="B35" s="108" t="s">
        <v>574</v>
      </c>
      <c r="C35" s="108">
        <v>3861</v>
      </c>
      <c r="D35" s="108" t="s">
        <v>562</v>
      </c>
      <c r="E35" s="108">
        <v>2008</v>
      </c>
      <c r="F35" s="108" t="s">
        <v>605</v>
      </c>
      <c r="G35" s="109">
        <v>3228.89</v>
      </c>
      <c r="H35" s="108" t="s">
        <v>517</v>
      </c>
      <c r="I35" s="128">
        <v>24091</v>
      </c>
      <c r="J35" s="126">
        <f t="shared" ca="1" si="0"/>
        <v>20953</v>
      </c>
    </row>
    <row r="36" spans="1:10" x14ac:dyDescent="0.2">
      <c r="A36" s="108" t="s">
        <v>606</v>
      </c>
      <c r="B36" s="108" t="s">
        <v>577</v>
      </c>
      <c r="C36" s="108">
        <v>3557</v>
      </c>
      <c r="D36" s="108" t="s">
        <v>520</v>
      </c>
      <c r="E36" s="108">
        <v>2008</v>
      </c>
      <c r="F36" s="108" t="s">
        <v>607</v>
      </c>
      <c r="G36" s="109">
        <v>1831.73</v>
      </c>
      <c r="H36" s="108" t="s">
        <v>522</v>
      </c>
      <c r="I36" s="128">
        <v>28311</v>
      </c>
      <c r="J36" s="126">
        <f t="shared" ca="1" si="0"/>
        <v>16733</v>
      </c>
    </row>
    <row r="37" spans="1:10" x14ac:dyDescent="0.2">
      <c r="A37" s="108" t="s">
        <v>608</v>
      </c>
      <c r="B37" s="108" t="s">
        <v>609</v>
      </c>
      <c r="C37" s="108">
        <v>3417</v>
      </c>
      <c r="D37" s="108" t="s">
        <v>520</v>
      </c>
      <c r="E37" s="108">
        <v>2008</v>
      </c>
      <c r="F37" s="108" t="s">
        <v>610</v>
      </c>
      <c r="G37" s="109">
        <v>1942.56</v>
      </c>
      <c r="H37" s="108" t="s">
        <v>517</v>
      </c>
      <c r="I37" s="128">
        <v>33154</v>
      </c>
      <c r="J37" s="126">
        <f t="shared" ca="1" si="0"/>
        <v>11890</v>
      </c>
    </row>
    <row r="38" spans="1:10" x14ac:dyDescent="0.2">
      <c r="A38" s="108" t="s">
        <v>611</v>
      </c>
      <c r="B38" s="108" t="s">
        <v>612</v>
      </c>
      <c r="C38" s="108">
        <v>3983</v>
      </c>
      <c r="D38" s="108" t="s">
        <v>525</v>
      </c>
      <c r="E38" s="108">
        <v>2008</v>
      </c>
      <c r="F38" s="108" t="s">
        <v>613</v>
      </c>
      <c r="G38" s="109">
        <v>1114.68</v>
      </c>
      <c r="H38" s="108" t="s">
        <v>517</v>
      </c>
      <c r="I38" s="128">
        <v>31414</v>
      </c>
      <c r="J38" s="126">
        <f t="shared" ca="1" si="0"/>
        <v>13630</v>
      </c>
    </row>
    <row r="39" spans="1:10" x14ac:dyDescent="0.2">
      <c r="A39" s="108" t="s">
        <v>614</v>
      </c>
      <c r="B39" s="108" t="s">
        <v>615</v>
      </c>
      <c r="C39" s="108">
        <v>3984</v>
      </c>
      <c r="D39" s="108" t="s">
        <v>520</v>
      </c>
      <c r="E39" s="108">
        <v>2008</v>
      </c>
      <c r="F39" s="108" t="s">
        <v>605</v>
      </c>
      <c r="G39" s="109">
        <v>3691.57</v>
      </c>
      <c r="H39" s="108" t="s">
        <v>517</v>
      </c>
      <c r="I39" s="128">
        <v>37416</v>
      </c>
      <c r="J39" s="126">
        <f t="shared" ca="1" si="0"/>
        <v>7628</v>
      </c>
    </row>
    <row r="40" spans="1:10" x14ac:dyDescent="0.2">
      <c r="A40" s="108" t="s">
        <v>616</v>
      </c>
      <c r="B40" s="108" t="s">
        <v>617</v>
      </c>
      <c r="C40" s="108">
        <v>3137</v>
      </c>
      <c r="D40" s="108" t="s">
        <v>525</v>
      </c>
      <c r="E40" s="108">
        <v>2008</v>
      </c>
      <c r="F40" s="108" t="s">
        <v>578</v>
      </c>
      <c r="G40" s="109">
        <v>3002.62</v>
      </c>
      <c r="H40" s="108" t="s">
        <v>517</v>
      </c>
      <c r="I40" s="128">
        <v>35539</v>
      </c>
      <c r="J40" s="126">
        <f t="shared" ca="1" si="0"/>
        <v>9505</v>
      </c>
    </row>
    <row r="41" spans="1:10" x14ac:dyDescent="0.2">
      <c r="A41" s="108" t="s">
        <v>618</v>
      </c>
      <c r="B41" s="108" t="s">
        <v>619</v>
      </c>
      <c r="C41" s="108">
        <v>3554</v>
      </c>
      <c r="D41" s="108" t="s">
        <v>525</v>
      </c>
      <c r="E41" s="108">
        <v>2008</v>
      </c>
      <c r="F41" s="108" t="s">
        <v>605</v>
      </c>
      <c r="G41" s="109">
        <v>4017.52</v>
      </c>
      <c r="H41" s="108" t="s">
        <v>522</v>
      </c>
      <c r="I41" s="128">
        <v>29476</v>
      </c>
      <c r="J41" s="126">
        <f t="shared" ca="1" si="0"/>
        <v>15568</v>
      </c>
    </row>
    <row r="42" spans="1:10" x14ac:dyDescent="0.2">
      <c r="A42" s="108" t="s">
        <v>620</v>
      </c>
      <c r="B42" s="108" t="s">
        <v>544</v>
      </c>
      <c r="C42" s="108">
        <v>3182</v>
      </c>
      <c r="D42" s="108" t="s">
        <v>515</v>
      </c>
      <c r="E42" s="108">
        <v>2008</v>
      </c>
      <c r="F42" s="108" t="s">
        <v>594</v>
      </c>
      <c r="G42" s="109">
        <v>2761.53</v>
      </c>
      <c r="H42" s="108" t="s">
        <v>517</v>
      </c>
      <c r="I42" s="128">
        <v>34013</v>
      </c>
      <c r="J42" s="126">
        <f t="shared" ca="1" si="0"/>
        <v>11031</v>
      </c>
    </row>
    <row r="43" spans="1:10" x14ac:dyDescent="0.2">
      <c r="A43" s="108" t="s">
        <v>621</v>
      </c>
      <c r="B43" s="108" t="s">
        <v>622</v>
      </c>
      <c r="C43" s="108">
        <v>3581</v>
      </c>
      <c r="D43" s="108" t="s">
        <v>515</v>
      </c>
      <c r="E43" s="108">
        <v>2008</v>
      </c>
      <c r="F43" s="108" t="s">
        <v>623</v>
      </c>
      <c r="G43" s="109">
        <v>1687.8</v>
      </c>
      <c r="H43" s="108" t="s">
        <v>517</v>
      </c>
      <c r="I43" s="128">
        <v>27975</v>
      </c>
      <c r="J43" s="126">
        <f t="shared" ca="1" si="0"/>
        <v>17069</v>
      </c>
    </row>
    <row r="44" spans="1:10" x14ac:dyDescent="0.2">
      <c r="A44" s="108" t="s">
        <v>624</v>
      </c>
      <c r="B44" s="108" t="s">
        <v>625</v>
      </c>
      <c r="C44" s="108">
        <v>3099</v>
      </c>
      <c r="D44" s="108" t="s">
        <v>520</v>
      </c>
      <c r="E44" s="108">
        <v>2008</v>
      </c>
      <c r="F44" s="108" t="s">
        <v>585</v>
      </c>
      <c r="G44" s="109">
        <v>2283.9699999999998</v>
      </c>
      <c r="H44" s="108" t="s">
        <v>522</v>
      </c>
      <c r="I44" s="128">
        <v>37021</v>
      </c>
      <c r="J44" s="126">
        <f t="shared" ca="1" si="0"/>
        <v>8023</v>
      </c>
    </row>
    <row r="45" spans="1:10" x14ac:dyDescent="0.2">
      <c r="A45" s="108" t="s">
        <v>626</v>
      </c>
      <c r="B45" s="108" t="s">
        <v>569</v>
      </c>
      <c r="C45" s="108">
        <v>3882</v>
      </c>
      <c r="D45" s="108" t="s">
        <v>520</v>
      </c>
      <c r="E45" s="108">
        <v>2008</v>
      </c>
      <c r="F45" s="108" t="s">
        <v>627</v>
      </c>
      <c r="G45" s="109">
        <v>1445.04</v>
      </c>
      <c r="H45" s="108" t="s">
        <v>517</v>
      </c>
      <c r="I45" s="128">
        <v>33566</v>
      </c>
      <c r="J45" s="126">
        <f t="shared" ca="1" si="0"/>
        <v>11478</v>
      </c>
    </row>
    <row r="46" spans="1:10" x14ac:dyDescent="0.2">
      <c r="A46" s="108" t="s">
        <v>628</v>
      </c>
      <c r="B46" s="108" t="s">
        <v>629</v>
      </c>
      <c r="C46" s="108">
        <v>3589</v>
      </c>
      <c r="D46" s="108" t="s">
        <v>520</v>
      </c>
      <c r="E46" s="108">
        <v>2008</v>
      </c>
      <c r="F46" s="108" t="s">
        <v>545</v>
      </c>
      <c r="G46" s="109">
        <v>2866.35</v>
      </c>
      <c r="H46" s="108" t="s">
        <v>517</v>
      </c>
      <c r="I46" s="128">
        <v>26640</v>
      </c>
      <c r="J46" s="126">
        <f t="shared" ca="1" si="0"/>
        <v>18404</v>
      </c>
    </row>
    <row r="47" spans="1:10" x14ac:dyDescent="0.2">
      <c r="A47" s="108" t="s">
        <v>630</v>
      </c>
      <c r="B47" s="108" t="s">
        <v>541</v>
      </c>
      <c r="C47" s="108">
        <v>3874</v>
      </c>
      <c r="D47" s="108" t="s">
        <v>520</v>
      </c>
      <c r="E47" s="108">
        <v>2008</v>
      </c>
      <c r="F47" s="108" t="s">
        <v>631</v>
      </c>
      <c r="G47" s="109">
        <v>2833.61</v>
      </c>
      <c r="H47" s="108" t="s">
        <v>517</v>
      </c>
      <c r="I47" s="128">
        <v>27114</v>
      </c>
      <c r="J47" s="126">
        <f t="shared" ca="1" si="0"/>
        <v>17930</v>
      </c>
    </row>
    <row r="48" spans="1:10" x14ac:dyDescent="0.2">
      <c r="A48" s="108" t="s">
        <v>632</v>
      </c>
      <c r="B48" s="108" t="s">
        <v>633</v>
      </c>
      <c r="C48" s="108">
        <v>3711</v>
      </c>
      <c r="D48" s="108" t="s">
        <v>515</v>
      </c>
      <c r="E48" s="108">
        <v>2008</v>
      </c>
      <c r="F48" s="108" t="s">
        <v>634</v>
      </c>
      <c r="G48" s="109">
        <v>1821.28</v>
      </c>
      <c r="H48" s="108" t="s">
        <v>522</v>
      </c>
      <c r="I48" s="128">
        <v>31975</v>
      </c>
      <c r="J48" s="126">
        <f t="shared" ca="1" si="0"/>
        <v>13069</v>
      </c>
    </row>
    <row r="49" spans="1:10" x14ac:dyDescent="0.2">
      <c r="A49" s="108" t="s">
        <v>635</v>
      </c>
      <c r="B49" s="108" t="s">
        <v>636</v>
      </c>
      <c r="C49" s="108">
        <v>3115</v>
      </c>
      <c r="D49" s="108" t="s">
        <v>535</v>
      </c>
      <c r="E49" s="108">
        <v>2008</v>
      </c>
      <c r="F49" s="108" t="s">
        <v>637</v>
      </c>
      <c r="G49" s="109">
        <v>2420.2600000000002</v>
      </c>
      <c r="H49" s="108" t="s">
        <v>522</v>
      </c>
      <c r="I49" s="128">
        <v>34562</v>
      </c>
      <c r="J49" s="126">
        <f t="shared" ca="1" si="0"/>
        <v>10482</v>
      </c>
    </row>
    <row r="50" spans="1:10" x14ac:dyDescent="0.2">
      <c r="A50" s="108" t="s">
        <v>638</v>
      </c>
      <c r="B50" s="108" t="s">
        <v>514</v>
      </c>
      <c r="C50" s="108">
        <v>3954</v>
      </c>
      <c r="D50" s="108" t="s">
        <v>515</v>
      </c>
      <c r="E50" s="108">
        <v>2008</v>
      </c>
      <c r="F50" s="108" t="s">
        <v>594</v>
      </c>
      <c r="G50" s="109">
        <v>2728.82</v>
      </c>
      <c r="H50" s="108" t="s">
        <v>517</v>
      </c>
      <c r="I50" s="128">
        <v>38028</v>
      </c>
      <c r="J50" s="126">
        <f t="shared" ca="1" si="0"/>
        <v>7016</v>
      </c>
    </row>
    <row r="51" spans="1:10" x14ac:dyDescent="0.2">
      <c r="A51" s="108" t="s">
        <v>639</v>
      </c>
      <c r="B51" s="108" t="s">
        <v>617</v>
      </c>
      <c r="C51" s="108">
        <v>3071</v>
      </c>
      <c r="D51" s="108" t="s">
        <v>535</v>
      </c>
      <c r="E51" s="108">
        <v>2008</v>
      </c>
      <c r="F51" s="108" t="s">
        <v>545</v>
      </c>
      <c r="G51" s="109">
        <v>2819.32</v>
      </c>
      <c r="H51" s="108" t="s">
        <v>517</v>
      </c>
      <c r="I51" s="128">
        <v>28946</v>
      </c>
      <c r="J51" s="126">
        <f t="shared" ca="1" si="0"/>
        <v>16098</v>
      </c>
    </row>
    <row r="52" spans="1:10" x14ac:dyDescent="0.2">
      <c r="A52" s="108" t="s">
        <v>640</v>
      </c>
      <c r="B52" s="108" t="s">
        <v>617</v>
      </c>
      <c r="C52" s="108">
        <v>3040</v>
      </c>
      <c r="D52" s="108" t="s">
        <v>525</v>
      </c>
      <c r="E52" s="108">
        <v>2008</v>
      </c>
      <c r="F52" s="108" t="s">
        <v>598</v>
      </c>
      <c r="G52" s="109">
        <v>1512.8</v>
      </c>
      <c r="H52" s="108" t="s">
        <v>517</v>
      </c>
      <c r="I52" s="128">
        <v>30495</v>
      </c>
      <c r="J52" s="126">
        <f t="shared" ca="1" si="0"/>
        <v>14549</v>
      </c>
    </row>
    <row r="53" spans="1:10" x14ac:dyDescent="0.2">
      <c r="A53" s="108" t="s">
        <v>641</v>
      </c>
      <c r="B53" s="108" t="s">
        <v>544</v>
      </c>
      <c r="C53" s="108">
        <v>3022</v>
      </c>
      <c r="D53" s="108" t="s">
        <v>535</v>
      </c>
      <c r="E53" s="108">
        <v>2008</v>
      </c>
      <c r="F53" s="108" t="s">
        <v>594</v>
      </c>
      <c r="G53" s="109">
        <v>3015.36</v>
      </c>
      <c r="H53" s="108" t="s">
        <v>517</v>
      </c>
      <c r="I53" s="128">
        <v>37870</v>
      </c>
      <c r="J53" s="126">
        <f t="shared" ca="1" si="0"/>
        <v>7174</v>
      </c>
    </row>
    <row r="54" spans="1:10" x14ac:dyDescent="0.2">
      <c r="A54" s="108" t="s">
        <v>642</v>
      </c>
      <c r="B54" s="108" t="s">
        <v>617</v>
      </c>
      <c r="C54" s="108">
        <v>3593</v>
      </c>
      <c r="D54" s="108" t="s">
        <v>535</v>
      </c>
      <c r="E54" s="108">
        <v>2008</v>
      </c>
      <c r="F54" s="108" t="s">
        <v>594</v>
      </c>
      <c r="G54" s="109">
        <v>2734.39</v>
      </c>
      <c r="H54" s="108" t="s">
        <v>517</v>
      </c>
      <c r="I54" s="128">
        <v>30012</v>
      </c>
      <c r="J54" s="126">
        <f t="shared" ca="1" si="0"/>
        <v>15032</v>
      </c>
    </row>
    <row r="55" spans="1:10" x14ac:dyDescent="0.2">
      <c r="A55" s="108" t="s">
        <v>643</v>
      </c>
      <c r="B55" s="108" t="s">
        <v>622</v>
      </c>
      <c r="C55" s="108">
        <v>3551</v>
      </c>
      <c r="D55" s="108" t="s">
        <v>515</v>
      </c>
      <c r="E55" s="108">
        <v>2008</v>
      </c>
      <c r="F55" s="108" t="s">
        <v>545</v>
      </c>
      <c r="G55" s="109">
        <v>2712.81</v>
      </c>
      <c r="H55" s="108" t="s">
        <v>517</v>
      </c>
      <c r="I55" s="128">
        <v>33747</v>
      </c>
      <c r="J55" s="126">
        <f t="shared" ca="1" si="0"/>
        <v>11297</v>
      </c>
    </row>
    <row r="56" spans="1:10" x14ac:dyDescent="0.2">
      <c r="A56" s="108" t="s">
        <v>644</v>
      </c>
      <c r="B56" s="108" t="s">
        <v>645</v>
      </c>
      <c r="C56" s="108">
        <v>3718</v>
      </c>
      <c r="D56" s="108" t="s">
        <v>515</v>
      </c>
      <c r="E56" s="108">
        <v>2008</v>
      </c>
      <c r="F56" s="108" t="s">
        <v>646</v>
      </c>
      <c r="G56" s="109">
        <v>1289.32</v>
      </c>
      <c r="H56" s="108" t="s">
        <v>517</v>
      </c>
      <c r="I56" s="128">
        <v>28145</v>
      </c>
      <c r="J56" s="126">
        <f t="shared" ca="1" si="0"/>
        <v>16899</v>
      </c>
    </row>
    <row r="57" spans="1:10" x14ac:dyDescent="0.2">
      <c r="A57" s="108" t="s">
        <v>647</v>
      </c>
      <c r="B57" s="108" t="s">
        <v>569</v>
      </c>
      <c r="C57" s="108">
        <v>3733</v>
      </c>
      <c r="D57" s="108" t="s">
        <v>520</v>
      </c>
      <c r="E57" s="108">
        <v>2008</v>
      </c>
      <c r="F57" s="108" t="s">
        <v>648</v>
      </c>
      <c r="G57" s="109">
        <v>2121.87</v>
      </c>
      <c r="H57" s="108" t="s">
        <v>517</v>
      </c>
      <c r="I57" s="128">
        <v>32460</v>
      </c>
      <c r="J57" s="126">
        <f t="shared" ca="1" si="0"/>
        <v>12584</v>
      </c>
    </row>
    <row r="58" spans="1:10" x14ac:dyDescent="0.2">
      <c r="A58" s="108" t="s">
        <v>649</v>
      </c>
      <c r="B58" s="108" t="s">
        <v>569</v>
      </c>
      <c r="C58" s="108">
        <v>3104</v>
      </c>
      <c r="D58" s="108" t="s">
        <v>520</v>
      </c>
      <c r="E58" s="108">
        <v>2008</v>
      </c>
      <c r="F58" s="108" t="s">
        <v>650</v>
      </c>
      <c r="G58" s="109">
        <v>3596.54</v>
      </c>
      <c r="H58" s="108" t="s">
        <v>517</v>
      </c>
      <c r="I58" s="128">
        <v>34936</v>
      </c>
      <c r="J58" s="126">
        <f t="shared" ca="1" si="0"/>
        <v>10108</v>
      </c>
    </row>
    <row r="59" spans="1:10" x14ac:dyDescent="0.2">
      <c r="A59" s="108" t="s">
        <v>651</v>
      </c>
      <c r="B59" s="108" t="s">
        <v>652</v>
      </c>
      <c r="C59" s="108">
        <v>3124</v>
      </c>
      <c r="D59" s="108" t="s">
        <v>535</v>
      </c>
      <c r="E59" s="108">
        <v>2008</v>
      </c>
      <c r="F59" s="108" t="s">
        <v>653</v>
      </c>
      <c r="G59" s="109">
        <v>1321.28</v>
      </c>
      <c r="H59" s="108" t="s">
        <v>522</v>
      </c>
      <c r="I59" s="128">
        <v>26105</v>
      </c>
      <c r="J59" s="126">
        <f t="shared" ca="1" si="0"/>
        <v>18939</v>
      </c>
    </row>
    <row r="60" spans="1:10" x14ac:dyDescent="0.2">
      <c r="A60" s="108" t="s">
        <v>654</v>
      </c>
      <c r="B60" s="108" t="s">
        <v>541</v>
      </c>
      <c r="C60" s="108">
        <v>3055</v>
      </c>
      <c r="D60" s="108" t="s">
        <v>535</v>
      </c>
      <c r="E60" s="108">
        <v>2008</v>
      </c>
      <c r="F60" s="108" t="s">
        <v>542</v>
      </c>
      <c r="G60" s="109">
        <v>1453.9</v>
      </c>
      <c r="H60" s="108" t="s">
        <v>517</v>
      </c>
      <c r="I60" s="128">
        <v>37295</v>
      </c>
      <c r="J60" s="126">
        <f t="shared" ca="1" si="0"/>
        <v>7749</v>
      </c>
    </row>
    <row r="61" spans="1:10" x14ac:dyDescent="0.2">
      <c r="A61" s="108" t="s">
        <v>655</v>
      </c>
      <c r="B61" s="108" t="s">
        <v>524</v>
      </c>
      <c r="C61" s="108">
        <v>3136</v>
      </c>
      <c r="D61" s="108" t="s">
        <v>525</v>
      </c>
      <c r="E61" s="108">
        <v>2008</v>
      </c>
      <c r="F61" s="108" t="s">
        <v>532</v>
      </c>
      <c r="G61" s="109">
        <v>2920.91</v>
      </c>
      <c r="H61" s="108" t="s">
        <v>522</v>
      </c>
      <c r="I61" s="128">
        <v>33162</v>
      </c>
      <c r="J61" s="126">
        <f t="shared" ca="1" si="0"/>
        <v>11882</v>
      </c>
    </row>
    <row r="62" spans="1:10" x14ac:dyDescent="0.2">
      <c r="A62" s="108" t="s">
        <v>656</v>
      </c>
      <c r="B62" s="108" t="s">
        <v>625</v>
      </c>
      <c r="C62" s="108">
        <v>3626</v>
      </c>
      <c r="D62" s="108" t="s">
        <v>520</v>
      </c>
      <c r="E62" s="108">
        <v>2008</v>
      </c>
      <c r="F62" s="108" t="s">
        <v>532</v>
      </c>
      <c r="G62" s="109">
        <v>3388.3</v>
      </c>
      <c r="H62" s="108" t="s">
        <v>522</v>
      </c>
      <c r="I62" s="128">
        <v>27511</v>
      </c>
      <c r="J62" s="126">
        <f t="shared" ca="1" si="0"/>
        <v>17533</v>
      </c>
    </row>
    <row r="63" spans="1:10" x14ac:dyDescent="0.2">
      <c r="A63" s="108" t="s">
        <v>657</v>
      </c>
      <c r="B63" s="108" t="s">
        <v>658</v>
      </c>
      <c r="C63" s="108">
        <v>3063</v>
      </c>
      <c r="D63" s="108" t="s">
        <v>520</v>
      </c>
      <c r="E63" s="108">
        <v>2008</v>
      </c>
      <c r="F63" s="108" t="s">
        <v>659</v>
      </c>
      <c r="G63" s="109">
        <v>1759.71</v>
      </c>
      <c r="H63" s="108" t="s">
        <v>522</v>
      </c>
      <c r="I63" s="128">
        <v>35247</v>
      </c>
      <c r="J63" s="126">
        <f t="shared" ca="1" si="0"/>
        <v>9797</v>
      </c>
    </row>
    <row r="64" spans="1:10" x14ac:dyDescent="0.2">
      <c r="A64" s="108" t="s">
        <v>660</v>
      </c>
      <c r="B64" s="108" t="s">
        <v>661</v>
      </c>
      <c r="C64" s="108">
        <v>3135</v>
      </c>
      <c r="D64" s="108" t="s">
        <v>535</v>
      </c>
      <c r="E64" s="108">
        <v>2008</v>
      </c>
      <c r="F64" s="108" t="s">
        <v>594</v>
      </c>
      <c r="G64" s="109">
        <v>3383.31</v>
      </c>
      <c r="H64" s="108" t="s">
        <v>517</v>
      </c>
      <c r="I64" s="128">
        <v>31116</v>
      </c>
      <c r="J64" s="126">
        <f t="shared" ca="1" si="0"/>
        <v>13928</v>
      </c>
    </row>
    <row r="65" spans="1:10" x14ac:dyDescent="0.2">
      <c r="A65" s="108" t="s">
        <v>662</v>
      </c>
      <c r="B65" s="108" t="s">
        <v>663</v>
      </c>
      <c r="C65" s="108">
        <v>3626</v>
      </c>
      <c r="D65" s="108" t="s">
        <v>535</v>
      </c>
      <c r="E65" s="108">
        <v>2008</v>
      </c>
      <c r="F65" s="108" t="s">
        <v>592</v>
      </c>
      <c r="G65" s="109">
        <v>3297.49</v>
      </c>
      <c r="H65" s="108" t="s">
        <v>517</v>
      </c>
      <c r="I65" s="128">
        <v>29117</v>
      </c>
      <c r="J65" s="126">
        <f t="shared" ca="1" si="0"/>
        <v>15927</v>
      </c>
    </row>
    <row r="66" spans="1:10" x14ac:dyDescent="0.2">
      <c r="A66" s="108" t="s">
        <v>664</v>
      </c>
      <c r="B66" s="108" t="s">
        <v>574</v>
      </c>
      <c r="C66" s="108">
        <v>3148</v>
      </c>
      <c r="D66" s="108" t="s">
        <v>562</v>
      </c>
      <c r="E66" s="108">
        <v>2008</v>
      </c>
      <c r="F66" s="108" t="s">
        <v>575</v>
      </c>
      <c r="G66" s="109">
        <v>1039.52</v>
      </c>
      <c r="H66" s="108" t="s">
        <v>517</v>
      </c>
      <c r="I66" s="128">
        <v>33961</v>
      </c>
      <c r="J66" s="126">
        <f t="shared" ca="1" si="0"/>
        <v>11083</v>
      </c>
    </row>
    <row r="67" spans="1:10" x14ac:dyDescent="0.2">
      <c r="A67" s="108" t="s">
        <v>665</v>
      </c>
      <c r="B67" s="108" t="s">
        <v>524</v>
      </c>
      <c r="C67" s="108">
        <v>3588</v>
      </c>
      <c r="D67" s="108" t="s">
        <v>525</v>
      </c>
      <c r="E67" s="108">
        <v>2008</v>
      </c>
      <c r="F67" s="108" t="s">
        <v>666</v>
      </c>
      <c r="G67" s="109">
        <v>2748.01</v>
      </c>
      <c r="H67" s="108" t="s">
        <v>522</v>
      </c>
      <c r="I67" s="128">
        <v>26823</v>
      </c>
      <c r="J67" s="126">
        <f t="shared" ref="J67:J130" ca="1" si="1">TODAY()-I67</f>
        <v>18221</v>
      </c>
    </row>
    <row r="68" spans="1:10" x14ac:dyDescent="0.2">
      <c r="A68" s="108" t="s">
        <v>667</v>
      </c>
      <c r="B68" s="108" t="s">
        <v>668</v>
      </c>
      <c r="C68" s="108">
        <v>3618</v>
      </c>
      <c r="D68" s="108" t="s">
        <v>520</v>
      </c>
      <c r="E68" s="108">
        <v>2008</v>
      </c>
      <c r="F68" s="108" t="s">
        <v>669</v>
      </c>
      <c r="G68" s="109">
        <v>2355</v>
      </c>
      <c r="H68" s="108" t="s">
        <v>522</v>
      </c>
      <c r="I68" s="128">
        <v>36897</v>
      </c>
      <c r="J68" s="126">
        <f t="shared" ca="1" si="1"/>
        <v>8147</v>
      </c>
    </row>
    <row r="69" spans="1:10" x14ac:dyDescent="0.2">
      <c r="A69" s="108" t="s">
        <v>670</v>
      </c>
      <c r="B69" s="108" t="s">
        <v>671</v>
      </c>
      <c r="C69" s="108">
        <v>3723</v>
      </c>
      <c r="D69" s="108" t="s">
        <v>535</v>
      </c>
      <c r="E69" s="108">
        <v>2008</v>
      </c>
      <c r="F69" s="108" t="s">
        <v>672</v>
      </c>
      <c r="G69" s="109">
        <v>1623.44</v>
      </c>
      <c r="H69" s="108" t="s">
        <v>517</v>
      </c>
      <c r="I69" s="128">
        <v>32022</v>
      </c>
      <c r="J69" s="126">
        <f t="shared" ca="1" si="1"/>
        <v>13022</v>
      </c>
    </row>
    <row r="70" spans="1:10" x14ac:dyDescent="0.2">
      <c r="A70" s="108" t="s">
        <v>673</v>
      </c>
      <c r="B70" s="108" t="s">
        <v>674</v>
      </c>
      <c r="C70" s="108">
        <v>3067</v>
      </c>
      <c r="D70" s="108" t="s">
        <v>535</v>
      </c>
      <c r="E70" s="108">
        <v>2008</v>
      </c>
      <c r="F70" s="108" t="s">
        <v>592</v>
      </c>
      <c r="G70" s="109">
        <v>3385.24</v>
      </c>
      <c r="H70" s="108" t="s">
        <v>517</v>
      </c>
      <c r="I70" s="128">
        <v>28092</v>
      </c>
      <c r="J70" s="126">
        <f t="shared" ca="1" si="1"/>
        <v>16952</v>
      </c>
    </row>
    <row r="71" spans="1:10" x14ac:dyDescent="0.2">
      <c r="A71" s="108" t="s">
        <v>675</v>
      </c>
      <c r="B71" s="108" t="s">
        <v>69</v>
      </c>
      <c r="C71" s="108">
        <v>3670</v>
      </c>
      <c r="D71" s="108" t="s">
        <v>525</v>
      </c>
      <c r="E71" s="108">
        <v>2008</v>
      </c>
      <c r="F71" s="108" t="s">
        <v>594</v>
      </c>
      <c r="G71" s="109">
        <v>3389.77</v>
      </c>
      <c r="H71" s="108" t="s">
        <v>522</v>
      </c>
      <c r="I71" s="128">
        <v>33369</v>
      </c>
      <c r="J71" s="126">
        <f t="shared" ca="1" si="1"/>
        <v>11675</v>
      </c>
    </row>
    <row r="72" spans="1:10" x14ac:dyDescent="0.2">
      <c r="A72" s="108" t="s">
        <v>676</v>
      </c>
      <c r="B72" s="108" t="s">
        <v>548</v>
      </c>
      <c r="C72" s="108">
        <v>3420</v>
      </c>
      <c r="D72" s="108" t="s">
        <v>520</v>
      </c>
      <c r="E72" s="108">
        <v>2008</v>
      </c>
      <c r="F72" s="108" t="s">
        <v>677</v>
      </c>
      <c r="G72" s="109">
        <v>3544.65</v>
      </c>
      <c r="H72" s="108" t="s">
        <v>522</v>
      </c>
      <c r="I72" s="128">
        <v>27105</v>
      </c>
      <c r="J72" s="126">
        <f t="shared" ca="1" si="1"/>
        <v>17939</v>
      </c>
    </row>
    <row r="73" spans="1:10" x14ac:dyDescent="0.2">
      <c r="A73" s="108" t="s">
        <v>678</v>
      </c>
      <c r="B73" s="108" t="s">
        <v>633</v>
      </c>
      <c r="C73" s="108">
        <v>3409</v>
      </c>
      <c r="D73" s="108" t="s">
        <v>515</v>
      </c>
      <c r="E73" s="108">
        <v>2008</v>
      </c>
      <c r="F73" s="108" t="s">
        <v>679</v>
      </c>
      <c r="G73" s="109">
        <v>2088.94</v>
      </c>
      <c r="H73" s="108" t="s">
        <v>522</v>
      </c>
      <c r="I73" s="128">
        <v>31030</v>
      </c>
      <c r="J73" s="126">
        <f t="shared" ca="1" si="1"/>
        <v>14014</v>
      </c>
    </row>
    <row r="74" spans="1:10" x14ac:dyDescent="0.2">
      <c r="A74" s="108" t="s">
        <v>680</v>
      </c>
      <c r="B74" s="108" t="s">
        <v>566</v>
      </c>
      <c r="C74" s="108">
        <v>3765</v>
      </c>
      <c r="D74" s="108" t="s">
        <v>515</v>
      </c>
      <c r="E74" s="108">
        <v>2008</v>
      </c>
      <c r="F74" s="108" t="s">
        <v>581</v>
      </c>
      <c r="G74" s="109">
        <v>1567.75</v>
      </c>
      <c r="H74" s="108" t="s">
        <v>522</v>
      </c>
      <c r="I74" s="128">
        <v>37862</v>
      </c>
      <c r="J74" s="126">
        <f t="shared" ca="1" si="1"/>
        <v>7182</v>
      </c>
    </row>
    <row r="75" spans="1:10" x14ac:dyDescent="0.2">
      <c r="A75" s="108" t="s">
        <v>681</v>
      </c>
      <c r="B75" s="108" t="s">
        <v>558</v>
      </c>
      <c r="C75" s="108">
        <v>3083</v>
      </c>
      <c r="D75" s="108" t="s">
        <v>515</v>
      </c>
      <c r="E75" s="108">
        <v>2008</v>
      </c>
      <c r="F75" s="108" t="s">
        <v>529</v>
      </c>
      <c r="G75" s="109">
        <v>1109.93</v>
      </c>
      <c r="H75" s="108" t="s">
        <v>517</v>
      </c>
      <c r="I75" s="129">
        <v>30064</v>
      </c>
      <c r="J75" s="126">
        <f ca="1">TODAY()-I75</f>
        <v>14980</v>
      </c>
    </row>
    <row r="76" spans="1:10" x14ac:dyDescent="0.2">
      <c r="A76" s="108" t="s">
        <v>682</v>
      </c>
      <c r="B76" s="108" t="s">
        <v>683</v>
      </c>
      <c r="C76" s="108">
        <v>3917</v>
      </c>
      <c r="D76" s="108" t="s">
        <v>562</v>
      </c>
      <c r="E76" s="108">
        <v>2008</v>
      </c>
      <c r="F76" s="108" t="s">
        <v>684</v>
      </c>
      <c r="G76" s="109">
        <v>1201.9100000000001</v>
      </c>
      <c r="H76" s="108" t="s">
        <v>517</v>
      </c>
      <c r="I76" s="129">
        <v>35689</v>
      </c>
      <c r="J76" s="126">
        <f t="shared" ca="1" si="1"/>
        <v>9355</v>
      </c>
    </row>
    <row r="77" spans="1:10" x14ac:dyDescent="0.2">
      <c r="A77" s="108" t="s">
        <v>685</v>
      </c>
      <c r="B77" s="108" t="s">
        <v>686</v>
      </c>
      <c r="C77" s="108">
        <v>3182</v>
      </c>
      <c r="D77" s="108" t="s">
        <v>562</v>
      </c>
      <c r="E77" s="108">
        <v>2008</v>
      </c>
      <c r="F77" s="108" t="s">
        <v>687</v>
      </c>
      <c r="G77" s="109">
        <v>1467.34</v>
      </c>
      <c r="H77" s="108" t="s">
        <v>517</v>
      </c>
      <c r="I77" s="129">
        <v>26792</v>
      </c>
      <c r="J77" s="126">
        <f t="shared" ca="1" si="1"/>
        <v>18252</v>
      </c>
    </row>
    <row r="78" spans="1:10" x14ac:dyDescent="0.2">
      <c r="A78" s="108" t="s">
        <v>688</v>
      </c>
      <c r="B78" s="108" t="s">
        <v>541</v>
      </c>
      <c r="C78" s="108">
        <v>3208</v>
      </c>
      <c r="D78" s="108" t="s">
        <v>515</v>
      </c>
      <c r="E78" s="108">
        <v>2008</v>
      </c>
      <c r="F78" s="108" t="s">
        <v>689</v>
      </c>
      <c r="G78" s="109">
        <v>1034.3499999999999</v>
      </c>
      <c r="H78" s="108" t="s">
        <v>517</v>
      </c>
      <c r="I78" s="129">
        <v>32732</v>
      </c>
      <c r="J78" s="126">
        <f t="shared" ca="1" si="1"/>
        <v>12312</v>
      </c>
    </row>
    <row r="79" spans="1:10" x14ac:dyDescent="0.2">
      <c r="A79" s="108" t="s">
        <v>690</v>
      </c>
      <c r="B79" s="108" t="s">
        <v>519</v>
      </c>
      <c r="C79" s="108">
        <v>3174</v>
      </c>
      <c r="D79" s="108" t="s">
        <v>520</v>
      </c>
      <c r="E79" s="108">
        <v>2008</v>
      </c>
      <c r="F79" s="108" t="s">
        <v>532</v>
      </c>
      <c r="G79" s="109">
        <v>2862.68</v>
      </c>
      <c r="H79" s="108" t="s">
        <v>522</v>
      </c>
      <c r="I79" s="129">
        <v>36859</v>
      </c>
      <c r="J79" s="126">
        <f t="shared" ca="1" si="1"/>
        <v>8185</v>
      </c>
    </row>
    <row r="80" spans="1:10" x14ac:dyDescent="0.2">
      <c r="A80" s="108" t="s">
        <v>691</v>
      </c>
      <c r="B80" s="108" t="s">
        <v>692</v>
      </c>
      <c r="C80" s="108">
        <v>3079</v>
      </c>
      <c r="D80" s="108" t="s">
        <v>515</v>
      </c>
      <c r="E80" s="108">
        <v>2008</v>
      </c>
      <c r="F80" s="108" t="s">
        <v>631</v>
      </c>
      <c r="G80" s="109">
        <v>2923.66</v>
      </c>
      <c r="H80" s="108" t="s">
        <v>517</v>
      </c>
      <c r="I80" s="129">
        <v>34372</v>
      </c>
      <c r="J80" s="126">
        <f t="shared" ca="1" si="1"/>
        <v>10672</v>
      </c>
    </row>
    <row r="81" spans="1:10" x14ac:dyDescent="0.2">
      <c r="A81" s="108" t="s">
        <v>693</v>
      </c>
      <c r="B81" s="108" t="s">
        <v>694</v>
      </c>
      <c r="C81" s="108">
        <v>3916</v>
      </c>
      <c r="D81" s="108" t="s">
        <v>535</v>
      </c>
      <c r="E81" s="108">
        <v>2008</v>
      </c>
      <c r="F81" s="108" t="s">
        <v>695</v>
      </c>
      <c r="G81" s="109">
        <v>1499.52</v>
      </c>
      <c r="H81" s="108" t="s">
        <v>522</v>
      </c>
      <c r="I81" s="129">
        <v>30486</v>
      </c>
      <c r="J81" s="126">
        <f t="shared" ca="1" si="1"/>
        <v>14558</v>
      </c>
    </row>
    <row r="82" spans="1:10" x14ac:dyDescent="0.2">
      <c r="A82" s="108" t="s">
        <v>696</v>
      </c>
      <c r="B82" s="108" t="s">
        <v>697</v>
      </c>
      <c r="C82" s="108">
        <v>3077</v>
      </c>
      <c r="D82" s="108" t="s">
        <v>520</v>
      </c>
      <c r="E82" s="108">
        <v>2008</v>
      </c>
      <c r="F82" s="108" t="s">
        <v>532</v>
      </c>
      <c r="G82" s="109">
        <v>2448.5700000000002</v>
      </c>
      <c r="H82" s="108" t="s">
        <v>517</v>
      </c>
      <c r="I82" s="129">
        <v>25122</v>
      </c>
      <c r="J82" s="126">
        <f t="shared" ca="1" si="1"/>
        <v>19922</v>
      </c>
    </row>
    <row r="83" spans="1:10" x14ac:dyDescent="0.2">
      <c r="A83" s="108" t="s">
        <v>698</v>
      </c>
      <c r="B83" s="108" t="s">
        <v>69</v>
      </c>
      <c r="C83" s="108">
        <v>3165</v>
      </c>
      <c r="D83" s="108" t="s">
        <v>525</v>
      </c>
      <c r="E83" s="108">
        <v>2008</v>
      </c>
      <c r="F83" s="108" t="s">
        <v>687</v>
      </c>
      <c r="G83" s="109">
        <v>1643.84</v>
      </c>
      <c r="H83" s="108" t="s">
        <v>522</v>
      </c>
      <c r="I83" s="129">
        <v>33871</v>
      </c>
      <c r="J83" s="126">
        <f t="shared" ca="1" si="1"/>
        <v>11173</v>
      </c>
    </row>
    <row r="84" spans="1:10" x14ac:dyDescent="0.2">
      <c r="A84" s="108" t="s">
        <v>699</v>
      </c>
      <c r="B84" s="108" t="s">
        <v>577</v>
      </c>
      <c r="C84" s="108">
        <v>3024</v>
      </c>
      <c r="D84" s="108" t="s">
        <v>515</v>
      </c>
      <c r="E84" s="108">
        <v>2008</v>
      </c>
      <c r="F84" s="108" t="s">
        <v>521</v>
      </c>
      <c r="G84" s="109">
        <v>3455.16</v>
      </c>
      <c r="H84" s="108" t="s">
        <v>522</v>
      </c>
      <c r="I84" s="129">
        <v>28960</v>
      </c>
      <c r="J84" s="126">
        <f t="shared" ca="1" si="1"/>
        <v>16084</v>
      </c>
    </row>
    <row r="85" spans="1:10" x14ac:dyDescent="0.2">
      <c r="A85" s="108" t="s">
        <v>700</v>
      </c>
      <c r="B85" s="108" t="s">
        <v>558</v>
      </c>
      <c r="C85" s="108">
        <v>3563</v>
      </c>
      <c r="D85" s="108" t="s">
        <v>520</v>
      </c>
      <c r="E85" s="108">
        <v>2008</v>
      </c>
      <c r="F85" s="108" t="s">
        <v>536</v>
      </c>
      <c r="G85" s="109">
        <v>1608.99</v>
      </c>
      <c r="H85" s="108" t="s">
        <v>517</v>
      </c>
      <c r="I85" s="129">
        <v>29926</v>
      </c>
      <c r="J85" s="126">
        <f t="shared" ca="1" si="1"/>
        <v>15118</v>
      </c>
    </row>
    <row r="86" spans="1:10" x14ac:dyDescent="0.2">
      <c r="A86" s="108" t="s">
        <v>701</v>
      </c>
      <c r="B86" s="108" t="s">
        <v>574</v>
      </c>
      <c r="C86" s="108">
        <v>3025</v>
      </c>
      <c r="D86" s="108" t="s">
        <v>562</v>
      </c>
      <c r="E86" s="108">
        <v>2008</v>
      </c>
      <c r="F86" s="108" t="s">
        <v>702</v>
      </c>
      <c r="G86" s="109">
        <v>2058.7600000000002</v>
      </c>
      <c r="H86" s="108" t="s">
        <v>517</v>
      </c>
      <c r="I86" s="129">
        <v>28066</v>
      </c>
      <c r="J86" s="126">
        <f t="shared" ca="1" si="1"/>
        <v>16978</v>
      </c>
    </row>
    <row r="87" spans="1:10" x14ac:dyDescent="0.2">
      <c r="A87" s="108" t="s">
        <v>703</v>
      </c>
      <c r="B87" s="108" t="s">
        <v>548</v>
      </c>
      <c r="C87" s="108">
        <v>3963</v>
      </c>
      <c r="D87" s="108" t="s">
        <v>535</v>
      </c>
      <c r="E87" s="108">
        <v>2008</v>
      </c>
      <c r="F87" s="108" t="s">
        <v>653</v>
      </c>
      <c r="G87" s="109">
        <v>1459.03</v>
      </c>
      <c r="H87" s="108" t="s">
        <v>522</v>
      </c>
      <c r="I87" s="129">
        <v>36020</v>
      </c>
      <c r="J87" s="126">
        <f t="shared" ca="1" si="1"/>
        <v>9024</v>
      </c>
    </row>
    <row r="88" spans="1:10" x14ac:dyDescent="0.2">
      <c r="A88" s="108" t="s">
        <v>704</v>
      </c>
      <c r="B88" s="108" t="s">
        <v>705</v>
      </c>
      <c r="C88" s="108">
        <v>3160</v>
      </c>
      <c r="D88" s="108" t="s">
        <v>515</v>
      </c>
      <c r="E88" s="108">
        <v>2008</v>
      </c>
      <c r="F88" s="108" t="s">
        <v>637</v>
      </c>
      <c r="G88" s="109">
        <v>2466.73</v>
      </c>
      <c r="H88" s="108" t="s">
        <v>517</v>
      </c>
      <c r="I88" s="129">
        <v>31442</v>
      </c>
      <c r="J88" s="126">
        <f t="shared" ca="1" si="1"/>
        <v>13602</v>
      </c>
    </row>
    <row r="89" spans="1:10" x14ac:dyDescent="0.2">
      <c r="A89" s="108" t="s">
        <v>706</v>
      </c>
      <c r="B89" s="108" t="s">
        <v>524</v>
      </c>
      <c r="C89" s="108">
        <v>3066</v>
      </c>
      <c r="D89" s="108" t="s">
        <v>525</v>
      </c>
      <c r="E89" s="108">
        <v>2008</v>
      </c>
      <c r="F89" s="108" t="s">
        <v>556</v>
      </c>
      <c r="G89" s="109">
        <v>2449.4699999999998</v>
      </c>
      <c r="H89" s="108" t="s">
        <v>522</v>
      </c>
      <c r="I89" s="129">
        <v>24678</v>
      </c>
      <c r="J89" s="126">
        <f t="shared" ca="1" si="1"/>
        <v>20366</v>
      </c>
    </row>
    <row r="90" spans="1:10" x14ac:dyDescent="0.2">
      <c r="A90" s="108" t="s">
        <v>707</v>
      </c>
      <c r="B90" s="108" t="s">
        <v>514</v>
      </c>
      <c r="C90" s="108">
        <v>3155</v>
      </c>
      <c r="D90" s="108" t="s">
        <v>535</v>
      </c>
      <c r="E90" s="108">
        <v>2008</v>
      </c>
      <c r="F90" s="108" t="s">
        <v>605</v>
      </c>
      <c r="G90" s="109">
        <v>2967.88</v>
      </c>
      <c r="H90" s="108" t="s">
        <v>517</v>
      </c>
      <c r="I90" s="129">
        <v>36241</v>
      </c>
      <c r="J90" s="126">
        <f t="shared" ca="1" si="1"/>
        <v>8803</v>
      </c>
    </row>
    <row r="91" spans="1:10" x14ac:dyDescent="0.2">
      <c r="A91" s="108" t="s">
        <v>708</v>
      </c>
      <c r="B91" s="108" t="s">
        <v>709</v>
      </c>
      <c r="C91" s="108">
        <v>3569</v>
      </c>
      <c r="D91" s="108" t="s">
        <v>520</v>
      </c>
      <c r="E91" s="108">
        <v>2008</v>
      </c>
      <c r="F91" s="108" t="s">
        <v>631</v>
      </c>
      <c r="G91" s="109">
        <v>2919.15</v>
      </c>
      <c r="H91" s="108" t="s">
        <v>517</v>
      </c>
      <c r="I91" s="129">
        <v>30833</v>
      </c>
      <c r="J91" s="126">
        <f t="shared" ca="1" si="1"/>
        <v>14211</v>
      </c>
    </row>
    <row r="92" spans="1:10" x14ac:dyDescent="0.2">
      <c r="A92" s="108" t="s">
        <v>710</v>
      </c>
      <c r="B92" s="108" t="s">
        <v>577</v>
      </c>
      <c r="C92" s="108">
        <v>3185</v>
      </c>
      <c r="D92" s="108" t="s">
        <v>515</v>
      </c>
      <c r="E92" s="108">
        <v>2008</v>
      </c>
      <c r="F92" s="108" t="s">
        <v>637</v>
      </c>
      <c r="G92" s="109">
        <v>3076.88</v>
      </c>
      <c r="H92" s="108" t="s">
        <v>522</v>
      </c>
      <c r="I92" s="129">
        <v>37599</v>
      </c>
      <c r="J92" s="126">
        <f t="shared" ca="1" si="1"/>
        <v>7445</v>
      </c>
    </row>
    <row r="93" spans="1:10" x14ac:dyDescent="0.2">
      <c r="A93" s="108" t="s">
        <v>711</v>
      </c>
      <c r="B93" s="108" t="s">
        <v>697</v>
      </c>
      <c r="C93" s="108">
        <v>3733</v>
      </c>
      <c r="D93" s="108" t="s">
        <v>562</v>
      </c>
      <c r="E93" s="108">
        <v>2008</v>
      </c>
      <c r="F93" s="108" t="s">
        <v>669</v>
      </c>
      <c r="G93" s="109">
        <v>1786.79</v>
      </c>
      <c r="H93" s="108" t="s">
        <v>517</v>
      </c>
      <c r="I93" s="129">
        <v>28395</v>
      </c>
      <c r="J93" s="126">
        <f t="shared" ca="1" si="1"/>
        <v>16649</v>
      </c>
    </row>
    <row r="94" spans="1:10" x14ac:dyDescent="0.2">
      <c r="A94" s="108" t="s">
        <v>712</v>
      </c>
      <c r="B94" s="108" t="s">
        <v>713</v>
      </c>
      <c r="C94" s="108">
        <v>3641</v>
      </c>
      <c r="D94" s="108" t="s">
        <v>535</v>
      </c>
      <c r="E94" s="108">
        <v>2008</v>
      </c>
      <c r="F94" s="108" t="s">
        <v>714</v>
      </c>
      <c r="G94" s="109">
        <v>1570.69</v>
      </c>
      <c r="H94" s="108" t="s">
        <v>517</v>
      </c>
      <c r="I94" s="129">
        <v>29238</v>
      </c>
      <c r="J94" s="126">
        <f t="shared" ca="1" si="1"/>
        <v>15806</v>
      </c>
    </row>
    <row r="95" spans="1:10" x14ac:dyDescent="0.2">
      <c r="A95" s="108" t="s">
        <v>715</v>
      </c>
      <c r="B95" s="108" t="s">
        <v>716</v>
      </c>
      <c r="C95" s="108">
        <v>3779</v>
      </c>
      <c r="D95" s="108" t="s">
        <v>520</v>
      </c>
      <c r="E95" s="108">
        <v>2008</v>
      </c>
      <c r="F95" s="108" t="s">
        <v>605</v>
      </c>
      <c r="G95" s="109">
        <v>4067.34</v>
      </c>
      <c r="H95" s="108" t="s">
        <v>522</v>
      </c>
      <c r="I95" s="129">
        <v>37731</v>
      </c>
      <c r="J95" s="126">
        <f t="shared" ca="1" si="1"/>
        <v>7313</v>
      </c>
    </row>
    <row r="96" spans="1:10" x14ac:dyDescent="0.2">
      <c r="A96" s="108" t="s">
        <v>717</v>
      </c>
      <c r="B96" s="108" t="s">
        <v>558</v>
      </c>
      <c r="C96" s="108">
        <v>3703</v>
      </c>
      <c r="D96" s="108" t="s">
        <v>515</v>
      </c>
      <c r="E96" s="108">
        <v>2008</v>
      </c>
      <c r="F96" s="108" t="s">
        <v>556</v>
      </c>
      <c r="G96" s="109">
        <v>2021.18</v>
      </c>
      <c r="H96" s="108" t="s">
        <v>517</v>
      </c>
      <c r="I96" s="129">
        <v>34178</v>
      </c>
      <c r="J96" s="126">
        <f t="shared" ca="1" si="1"/>
        <v>10866</v>
      </c>
    </row>
    <row r="97" spans="1:10" x14ac:dyDescent="0.2">
      <c r="A97" s="108" t="s">
        <v>718</v>
      </c>
      <c r="B97" s="108" t="s">
        <v>541</v>
      </c>
      <c r="C97" s="108">
        <v>3161</v>
      </c>
      <c r="D97" s="108" t="s">
        <v>535</v>
      </c>
      <c r="E97" s="108">
        <v>2008</v>
      </c>
      <c r="F97" s="108" t="s">
        <v>637</v>
      </c>
      <c r="G97" s="109">
        <v>2720.17</v>
      </c>
      <c r="H97" s="108" t="s">
        <v>517</v>
      </c>
      <c r="I97" s="129">
        <v>26098</v>
      </c>
      <c r="J97" s="126">
        <f t="shared" ca="1" si="1"/>
        <v>18946</v>
      </c>
    </row>
    <row r="98" spans="1:10" x14ac:dyDescent="0.2">
      <c r="A98" s="108" t="s">
        <v>719</v>
      </c>
      <c r="B98" s="108" t="s">
        <v>69</v>
      </c>
      <c r="C98" s="108">
        <v>3703</v>
      </c>
      <c r="D98" s="108" t="s">
        <v>525</v>
      </c>
      <c r="E98" s="108">
        <v>2008</v>
      </c>
      <c r="F98" s="108" t="s">
        <v>720</v>
      </c>
      <c r="G98" s="109">
        <v>2189.39</v>
      </c>
      <c r="H98" s="108" t="s">
        <v>522</v>
      </c>
      <c r="I98" s="129">
        <v>35287</v>
      </c>
      <c r="J98" s="126">
        <f t="shared" ca="1" si="1"/>
        <v>9757</v>
      </c>
    </row>
    <row r="99" spans="1:10" x14ac:dyDescent="0.2">
      <c r="A99" s="108" t="s">
        <v>721</v>
      </c>
      <c r="B99" s="108" t="s">
        <v>625</v>
      </c>
      <c r="C99" s="108">
        <v>3585</v>
      </c>
      <c r="D99" s="108" t="s">
        <v>520</v>
      </c>
      <c r="E99" s="108">
        <v>2008</v>
      </c>
      <c r="F99" s="108" t="s">
        <v>637</v>
      </c>
      <c r="G99" s="109">
        <v>2392.36</v>
      </c>
      <c r="H99" s="108" t="s">
        <v>522</v>
      </c>
      <c r="I99" s="129">
        <v>27731</v>
      </c>
      <c r="J99" s="126">
        <f t="shared" ca="1" si="1"/>
        <v>17313</v>
      </c>
    </row>
    <row r="100" spans="1:10" x14ac:dyDescent="0.2">
      <c r="A100" s="108" t="s">
        <v>722</v>
      </c>
      <c r="B100" s="108" t="s">
        <v>723</v>
      </c>
      <c r="C100" s="108">
        <v>3033</v>
      </c>
      <c r="D100" s="108" t="s">
        <v>724</v>
      </c>
      <c r="E100" s="108">
        <v>2009</v>
      </c>
      <c r="F100" s="108" t="s">
        <v>725</v>
      </c>
      <c r="G100" s="109">
        <v>926.67</v>
      </c>
      <c r="H100" s="108" t="s">
        <v>517</v>
      </c>
      <c r="I100" s="129">
        <v>33295</v>
      </c>
      <c r="J100" s="126">
        <f t="shared" ca="1" si="1"/>
        <v>11749</v>
      </c>
    </row>
    <row r="101" spans="1:10" x14ac:dyDescent="0.2">
      <c r="A101" s="108" t="s">
        <v>726</v>
      </c>
      <c r="B101" s="108" t="s">
        <v>727</v>
      </c>
      <c r="C101" s="108">
        <v>3766</v>
      </c>
      <c r="D101" s="108" t="s">
        <v>724</v>
      </c>
      <c r="E101" s="108">
        <v>2009</v>
      </c>
      <c r="F101" s="108" t="s">
        <v>542</v>
      </c>
      <c r="G101" s="109">
        <v>2051.91</v>
      </c>
      <c r="H101" s="108" t="s">
        <v>522</v>
      </c>
      <c r="I101" s="129">
        <v>25693</v>
      </c>
      <c r="J101" s="126">
        <f t="shared" ca="1" si="1"/>
        <v>19351</v>
      </c>
    </row>
    <row r="102" spans="1:10" x14ac:dyDescent="0.2">
      <c r="A102" s="108" t="s">
        <v>726</v>
      </c>
      <c r="B102" s="108" t="s">
        <v>728</v>
      </c>
      <c r="C102" s="108">
        <v>3132</v>
      </c>
      <c r="D102" s="108" t="s">
        <v>724</v>
      </c>
      <c r="E102" s="108">
        <v>2009</v>
      </c>
      <c r="F102" s="108" t="s">
        <v>605</v>
      </c>
      <c r="G102" s="109">
        <v>4417.57</v>
      </c>
      <c r="H102" s="108" t="s">
        <v>522</v>
      </c>
      <c r="I102" s="129">
        <v>28795</v>
      </c>
      <c r="J102" s="126">
        <f t="shared" ca="1" si="1"/>
        <v>16249</v>
      </c>
    </row>
    <row r="103" spans="1:10" x14ac:dyDescent="0.2">
      <c r="A103" s="108" t="s">
        <v>729</v>
      </c>
      <c r="B103" s="108" t="s">
        <v>730</v>
      </c>
      <c r="C103" s="108">
        <v>3419</v>
      </c>
      <c r="D103" s="108" t="s">
        <v>584</v>
      </c>
      <c r="E103" s="108">
        <v>2009</v>
      </c>
      <c r="F103" s="108" t="s">
        <v>731</v>
      </c>
      <c r="G103" s="109">
        <v>2990.65</v>
      </c>
      <c r="H103" s="108" t="s">
        <v>522</v>
      </c>
      <c r="I103" s="129">
        <v>34775</v>
      </c>
      <c r="J103" s="126">
        <f t="shared" ca="1" si="1"/>
        <v>10269</v>
      </c>
    </row>
    <row r="104" spans="1:10" x14ac:dyDescent="0.2">
      <c r="A104" s="108" t="s">
        <v>732</v>
      </c>
      <c r="B104" s="108" t="s">
        <v>733</v>
      </c>
      <c r="C104" s="108">
        <v>3127</v>
      </c>
      <c r="D104" s="108" t="s">
        <v>515</v>
      </c>
      <c r="E104" s="108">
        <v>2009</v>
      </c>
      <c r="F104" s="108" t="s">
        <v>605</v>
      </c>
      <c r="G104" s="109">
        <v>3342.41</v>
      </c>
      <c r="H104" s="108" t="s">
        <v>517</v>
      </c>
      <c r="I104" s="129">
        <v>32041</v>
      </c>
      <c r="J104" s="126">
        <f t="shared" ca="1" si="1"/>
        <v>13003</v>
      </c>
    </row>
    <row r="105" spans="1:10" x14ac:dyDescent="0.2">
      <c r="A105" s="108" t="s">
        <v>734</v>
      </c>
      <c r="B105" s="108" t="s">
        <v>735</v>
      </c>
      <c r="C105" s="108">
        <v>3147</v>
      </c>
      <c r="D105" s="108" t="s">
        <v>724</v>
      </c>
      <c r="E105" s="108">
        <v>2009</v>
      </c>
      <c r="F105" s="108" t="s">
        <v>578</v>
      </c>
      <c r="G105" s="109">
        <v>3114.45</v>
      </c>
      <c r="H105" s="108" t="s">
        <v>517</v>
      </c>
      <c r="I105" s="129">
        <v>37240</v>
      </c>
      <c r="J105" s="126">
        <f t="shared" ca="1" si="1"/>
        <v>7804</v>
      </c>
    </row>
    <row r="106" spans="1:10" x14ac:dyDescent="0.2">
      <c r="A106" s="108" t="s">
        <v>736</v>
      </c>
      <c r="B106" s="108" t="s">
        <v>737</v>
      </c>
      <c r="C106" s="108">
        <v>3725</v>
      </c>
      <c r="D106" s="108" t="s">
        <v>738</v>
      </c>
      <c r="E106" s="108">
        <v>2009</v>
      </c>
      <c r="F106" s="108" t="s">
        <v>516</v>
      </c>
      <c r="G106" s="109">
        <v>2362.52</v>
      </c>
      <c r="H106" s="108" t="s">
        <v>517</v>
      </c>
      <c r="I106" s="129">
        <v>30804</v>
      </c>
      <c r="J106" s="126">
        <f t="shared" ca="1" si="1"/>
        <v>14240</v>
      </c>
    </row>
    <row r="107" spans="1:10" x14ac:dyDescent="0.2">
      <c r="A107" s="108" t="s">
        <v>739</v>
      </c>
      <c r="B107" s="108" t="s">
        <v>740</v>
      </c>
      <c r="C107" s="108">
        <v>3280</v>
      </c>
      <c r="D107" s="108" t="s">
        <v>584</v>
      </c>
      <c r="E107" s="108">
        <v>2009</v>
      </c>
      <c r="F107" s="108" t="s">
        <v>741</v>
      </c>
      <c r="G107" s="109">
        <v>1586.58</v>
      </c>
      <c r="H107" s="108" t="s">
        <v>517</v>
      </c>
      <c r="I107" s="129">
        <v>27192</v>
      </c>
      <c r="J107" s="126">
        <f t="shared" ca="1" si="1"/>
        <v>17852</v>
      </c>
    </row>
    <row r="108" spans="1:10" x14ac:dyDescent="0.2">
      <c r="A108" s="108" t="s">
        <v>543</v>
      </c>
      <c r="B108" s="108" t="s">
        <v>742</v>
      </c>
      <c r="C108" s="108">
        <v>3632</v>
      </c>
      <c r="D108" s="108" t="s">
        <v>584</v>
      </c>
      <c r="E108" s="108">
        <v>2009</v>
      </c>
      <c r="F108" s="108" t="s">
        <v>743</v>
      </c>
      <c r="G108" s="109">
        <v>3092.88</v>
      </c>
      <c r="H108" s="108" t="s">
        <v>517</v>
      </c>
      <c r="I108" s="129">
        <v>36380</v>
      </c>
      <c r="J108" s="126">
        <f t="shared" ca="1" si="1"/>
        <v>8664</v>
      </c>
    </row>
    <row r="109" spans="1:10" x14ac:dyDescent="0.2">
      <c r="A109" s="108" t="s">
        <v>744</v>
      </c>
      <c r="B109" s="108" t="s">
        <v>370</v>
      </c>
      <c r="C109" s="108">
        <v>3541</v>
      </c>
      <c r="D109" s="108" t="s">
        <v>745</v>
      </c>
      <c r="E109" s="108">
        <v>2009</v>
      </c>
      <c r="F109" s="108" t="s">
        <v>746</v>
      </c>
      <c r="G109" s="109">
        <v>1541.11</v>
      </c>
      <c r="H109" s="108" t="s">
        <v>522</v>
      </c>
      <c r="I109" s="129">
        <v>26591</v>
      </c>
      <c r="J109" s="126">
        <f t="shared" ca="1" si="1"/>
        <v>18453</v>
      </c>
    </row>
    <row r="110" spans="1:10" x14ac:dyDescent="0.2">
      <c r="A110" s="108" t="s">
        <v>747</v>
      </c>
      <c r="B110" s="108" t="s">
        <v>748</v>
      </c>
      <c r="C110" s="108">
        <v>3595</v>
      </c>
      <c r="D110" s="108" t="s">
        <v>745</v>
      </c>
      <c r="E110" s="108">
        <v>2009</v>
      </c>
      <c r="F110" s="108" t="s">
        <v>627</v>
      </c>
      <c r="G110" s="109">
        <v>1275.6400000000001</v>
      </c>
      <c r="H110" s="108" t="s">
        <v>517</v>
      </c>
      <c r="I110" s="129">
        <v>28878</v>
      </c>
      <c r="J110" s="126">
        <f t="shared" ca="1" si="1"/>
        <v>16166</v>
      </c>
    </row>
    <row r="111" spans="1:10" x14ac:dyDescent="0.2">
      <c r="A111" s="108" t="s">
        <v>749</v>
      </c>
      <c r="B111" s="108" t="s">
        <v>528</v>
      </c>
      <c r="C111" s="108">
        <v>3008</v>
      </c>
      <c r="D111" s="108" t="s">
        <v>738</v>
      </c>
      <c r="E111" s="108">
        <v>2009</v>
      </c>
      <c r="F111" s="108" t="s">
        <v>750</v>
      </c>
      <c r="G111" s="109">
        <v>1580.22</v>
      </c>
      <c r="H111" s="108" t="s">
        <v>522</v>
      </c>
      <c r="I111" s="129">
        <v>31499</v>
      </c>
      <c r="J111" s="126">
        <f t="shared" ca="1" si="1"/>
        <v>13545</v>
      </c>
    </row>
    <row r="112" spans="1:10" x14ac:dyDescent="0.2">
      <c r="A112" s="108" t="s">
        <v>751</v>
      </c>
      <c r="B112" s="108" t="s">
        <v>752</v>
      </c>
      <c r="C112" s="108">
        <v>3486</v>
      </c>
      <c r="D112" s="108" t="s">
        <v>724</v>
      </c>
      <c r="E112" s="108">
        <v>2009</v>
      </c>
      <c r="F112" s="108" t="s">
        <v>516</v>
      </c>
      <c r="G112" s="109">
        <v>1971.84</v>
      </c>
      <c r="H112" s="108" t="s">
        <v>517</v>
      </c>
      <c r="I112" s="129">
        <v>33430</v>
      </c>
      <c r="J112" s="126">
        <f t="shared" ca="1" si="1"/>
        <v>11614</v>
      </c>
    </row>
    <row r="113" spans="1:10" x14ac:dyDescent="0.2">
      <c r="A113" s="108" t="s">
        <v>753</v>
      </c>
      <c r="B113" s="108" t="s">
        <v>754</v>
      </c>
      <c r="C113" s="108">
        <v>3287</v>
      </c>
      <c r="D113" s="108" t="s">
        <v>584</v>
      </c>
      <c r="E113" s="108">
        <v>2009</v>
      </c>
      <c r="F113" s="108" t="s">
        <v>516</v>
      </c>
      <c r="G113" s="109">
        <v>2347.59</v>
      </c>
      <c r="H113" s="108" t="s">
        <v>517</v>
      </c>
      <c r="I113" s="129">
        <v>27856</v>
      </c>
      <c r="J113" s="126">
        <f t="shared" ca="1" si="1"/>
        <v>17188</v>
      </c>
    </row>
    <row r="114" spans="1:10" x14ac:dyDescent="0.2">
      <c r="A114" s="108" t="s">
        <v>755</v>
      </c>
      <c r="B114" s="108" t="s">
        <v>756</v>
      </c>
      <c r="C114" s="108">
        <v>3141</v>
      </c>
      <c r="D114" s="108" t="s">
        <v>724</v>
      </c>
      <c r="E114" s="108">
        <v>2009</v>
      </c>
      <c r="F114" s="108" t="s">
        <v>702</v>
      </c>
      <c r="G114" s="109">
        <v>1624.02</v>
      </c>
      <c r="H114" s="108" t="s">
        <v>517</v>
      </c>
      <c r="I114" s="129">
        <v>36041</v>
      </c>
      <c r="J114" s="126">
        <f t="shared" ca="1" si="1"/>
        <v>9003</v>
      </c>
    </row>
    <row r="115" spans="1:10" x14ac:dyDescent="0.2">
      <c r="A115" s="108" t="s">
        <v>757</v>
      </c>
      <c r="B115" s="108" t="s">
        <v>758</v>
      </c>
      <c r="C115" s="108">
        <v>3710</v>
      </c>
      <c r="D115" s="108" t="s">
        <v>584</v>
      </c>
      <c r="E115" s="108">
        <v>2009</v>
      </c>
      <c r="F115" s="108" t="s">
        <v>556</v>
      </c>
      <c r="G115" s="109">
        <v>2658.19</v>
      </c>
      <c r="H115" s="108" t="s">
        <v>517</v>
      </c>
      <c r="I115" s="129">
        <v>30629</v>
      </c>
      <c r="J115" s="126">
        <f t="shared" ca="1" si="1"/>
        <v>14415</v>
      </c>
    </row>
    <row r="116" spans="1:10" x14ac:dyDescent="0.2">
      <c r="A116" s="108" t="s">
        <v>759</v>
      </c>
      <c r="B116" s="108" t="s">
        <v>760</v>
      </c>
      <c r="C116" s="108">
        <v>3012</v>
      </c>
      <c r="D116" s="108" t="s">
        <v>724</v>
      </c>
      <c r="E116" s="108">
        <v>2009</v>
      </c>
      <c r="F116" s="108" t="s">
        <v>761</v>
      </c>
      <c r="G116" s="109">
        <v>1898.66</v>
      </c>
      <c r="H116" s="108" t="s">
        <v>517</v>
      </c>
      <c r="I116" s="129">
        <v>25336</v>
      </c>
      <c r="J116" s="126">
        <f t="shared" ca="1" si="1"/>
        <v>19708</v>
      </c>
    </row>
    <row r="117" spans="1:10" x14ac:dyDescent="0.2">
      <c r="A117" s="108" t="s">
        <v>762</v>
      </c>
      <c r="B117" s="108" t="s">
        <v>763</v>
      </c>
      <c r="C117" s="108">
        <v>3733</v>
      </c>
      <c r="D117" s="108" t="s">
        <v>584</v>
      </c>
      <c r="E117" s="108">
        <v>2009</v>
      </c>
      <c r="F117" s="108" t="s">
        <v>702</v>
      </c>
      <c r="G117" s="109">
        <v>2142.83</v>
      </c>
      <c r="H117" s="108" t="s">
        <v>517</v>
      </c>
      <c r="I117" s="129">
        <v>35111</v>
      </c>
      <c r="J117" s="126">
        <f t="shared" ca="1" si="1"/>
        <v>9933</v>
      </c>
    </row>
    <row r="118" spans="1:10" x14ac:dyDescent="0.2">
      <c r="A118" s="108" t="s">
        <v>764</v>
      </c>
      <c r="B118" s="108" t="s">
        <v>765</v>
      </c>
      <c r="C118" s="108">
        <v>3023</v>
      </c>
      <c r="D118" s="108" t="s">
        <v>724</v>
      </c>
      <c r="E118" s="108">
        <v>2009</v>
      </c>
      <c r="F118" s="108" t="s">
        <v>556</v>
      </c>
      <c r="G118" s="109">
        <v>2306.9299999999998</v>
      </c>
      <c r="H118" s="108" t="s">
        <v>522</v>
      </c>
      <c r="I118" s="129">
        <v>32377</v>
      </c>
      <c r="J118" s="126">
        <f t="shared" ca="1" si="1"/>
        <v>12667</v>
      </c>
    </row>
    <row r="119" spans="1:10" x14ac:dyDescent="0.2">
      <c r="A119" s="108" t="s">
        <v>764</v>
      </c>
      <c r="B119" s="108" t="s">
        <v>766</v>
      </c>
      <c r="C119" s="108">
        <v>3703</v>
      </c>
      <c r="D119" s="108" t="s">
        <v>724</v>
      </c>
      <c r="E119" s="108">
        <v>2009</v>
      </c>
      <c r="F119" s="108" t="s">
        <v>767</v>
      </c>
      <c r="G119" s="109">
        <v>2521.54</v>
      </c>
      <c r="H119" s="108" t="s">
        <v>522</v>
      </c>
      <c r="I119" s="129">
        <v>28479</v>
      </c>
      <c r="J119" s="126">
        <f t="shared" ca="1" si="1"/>
        <v>16565</v>
      </c>
    </row>
    <row r="120" spans="1:10" x14ac:dyDescent="0.2">
      <c r="A120" s="108" t="s">
        <v>768</v>
      </c>
      <c r="B120" s="108" t="s">
        <v>756</v>
      </c>
      <c r="C120" s="108">
        <v>3650</v>
      </c>
      <c r="D120" s="108" t="s">
        <v>724</v>
      </c>
      <c r="E120" s="108">
        <v>2009</v>
      </c>
      <c r="F120" s="108" t="s">
        <v>578</v>
      </c>
      <c r="G120" s="109">
        <v>3224.07</v>
      </c>
      <c r="H120" s="108" t="s">
        <v>517</v>
      </c>
      <c r="I120" s="129">
        <v>36641</v>
      </c>
      <c r="J120" s="126">
        <f t="shared" ca="1" si="1"/>
        <v>8403</v>
      </c>
    </row>
    <row r="121" spans="1:10" x14ac:dyDescent="0.2">
      <c r="A121" s="108" t="s">
        <v>769</v>
      </c>
      <c r="B121" s="108" t="s">
        <v>770</v>
      </c>
      <c r="C121" s="108">
        <v>3089</v>
      </c>
      <c r="D121" s="108" t="s">
        <v>584</v>
      </c>
      <c r="E121" s="108">
        <v>2009</v>
      </c>
      <c r="F121" s="108" t="s">
        <v>631</v>
      </c>
      <c r="G121" s="109">
        <v>3383.69</v>
      </c>
      <c r="H121" s="108" t="s">
        <v>522</v>
      </c>
      <c r="I121" s="129">
        <v>30939</v>
      </c>
      <c r="J121" s="126">
        <f t="shared" ca="1" si="1"/>
        <v>14105</v>
      </c>
    </row>
    <row r="122" spans="1:10" x14ac:dyDescent="0.2">
      <c r="A122" s="108" t="s">
        <v>771</v>
      </c>
      <c r="B122" s="108" t="s">
        <v>580</v>
      </c>
      <c r="C122" s="108">
        <v>3568</v>
      </c>
      <c r="D122" s="108" t="s">
        <v>724</v>
      </c>
      <c r="E122" s="108">
        <v>2009</v>
      </c>
      <c r="F122" s="108" t="s">
        <v>689</v>
      </c>
      <c r="G122" s="109">
        <v>1088.1500000000001</v>
      </c>
      <c r="H122" s="108" t="s">
        <v>522</v>
      </c>
      <c r="I122" s="129">
        <v>25940</v>
      </c>
      <c r="J122" s="126">
        <f t="shared" ca="1" si="1"/>
        <v>19104</v>
      </c>
    </row>
    <row r="123" spans="1:10" x14ac:dyDescent="0.2">
      <c r="A123" s="108" t="s">
        <v>772</v>
      </c>
      <c r="B123" s="108" t="s">
        <v>773</v>
      </c>
      <c r="C123" s="108">
        <v>3095</v>
      </c>
      <c r="D123" s="108" t="s">
        <v>584</v>
      </c>
      <c r="E123" s="108">
        <v>2009</v>
      </c>
      <c r="F123" s="108" t="s">
        <v>526</v>
      </c>
      <c r="G123" s="109">
        <v>2620.16</v>
      </c>
      <c r="H123" s="108" t="s">
        <v>522</v>
      </c>
      <c r="I123" s="129">
        <v>33694</v>
      </c>
      <c r="J123" s="126">
        <f t="shared" ca="1" si="1"/>
        <v>11350</v>
      </c>
    </row>
    <row r="124" spans="1:10" x14ac:dyDescent="0.2">
      <c r="A124" s="108" t="s">
        <v>774</v>
      </c>
      <c r="B124" s="108" t="s">
        <v>752</v>
      </c>
      <c r="C124" s="108">
        <v>3080</v>
      </c>
      <c r="D124" s="108" t="s">
        <v>775</v>
      </c>
      <c r="E124" s="108">
        <v>2009</v>
      </c>
      <c r="F124" s="108" t="s">
        <v>556</v>
      </c>
      <c r="G124" s="109">
        <v>2328.06</v>
      </c>
      <c r="H124" s="108" t="s">
        <v>517</v>
      </c>
      <c r="I124" s="129">
        <v>29793</v>
      </c>
      <c r="J124" s="126">
        <f t="shared" ca="1" si="1"/>
        <v>15251</v>
      </c>
    </row>
    <row r="125" spans="1:10" x14ac:dyDescent="0.2">
      <c r="A125" s="108" t="s">
        <v>776</v>
      </c>
      <c r="B125" s="108" t="s">
        <v>777</v>
      </c>
      <c r="C125" s="108">
        <v>3111</v>
      </c>
      <c r="D125" s="108" t="s">
        <v>745</v>
      </c>
      <c r="E125" s="108">
        <v>2009</v>
      </c>
      <c r="F125" s="108" t="s">
        <v>778</v>
      </c>
      <c r="G125" s="109">
        <v>1850.98</v>
      </c>
      <c r="H125" s="108" t="s">
        <v>522</v>
      </c>
      <c r="I125" s="129">
        <v>26965</v>
      </c>
      <c r="J125" s="126">
        <f t="shared" ca="1" si="1"/>
        <v>18079</v>
      </c>
    </row>
    <row r="126" spans="1:10" x14ac:dyDescent="0.2">
      <c r="A126" s="108" t="s">
        <v>779</v>
      </c>
      <c r="B126" s="108" t="s">
        <v>780</v>
      </c>
      <c r="C126" s="108">
        <v>3801</v>
      </c>
      <c r="D126" s="108" t="s">
        <v>724</v>
      </c>
      <c r="E126" s="108">
        <v>2009</v>
      </c>
      <c r="F126" s="108" t="s">
        <v>553</v>
      </c>
      <c r="G126" s="109">
        <v>4172.59</v>
      </c>
      <c r="H126" s="108" t="s">
        <v>517</v>
      </c>
      <c r="I126" s="129">
        <v>36209</v>
      </c>
      <c r="J126" s="126">
        <f t="shared" ca="1" si="1"/>
        <v>8835</v>
      </c>
    </row>
    <row r="127" spans="1:10" x14ac:dyDescent="0.2">
      <c r="A127" s="108" t="s">
        <v>781</v>
      </c>
      <c r="B127" s="108" t="s">
        <v>782</v>
      </c>
      <c r="C127" s="108">
        <v>3456</v>
      </c>
      <c r="D127" s="108" t="s">
        <v>724</v>
      </c>
      <c r="E127" s="108">
        <v>2009</v>
      </c>
      <c r="F127" s="108" t="s">
        <v>532</v>
      </c>
      <c r="G127" s="109">
        <v>3392.87</v>
      </c>
      <c r="H127" s="108" t="s">
        <v>522</v>
      </c>
      <c r="I127" s="129">
        <v>24596</v>
      </c>
      <c r="J127" s="126">
        <f t="shared" ca="1" si="1"/>
        <v>20448</v>
      </c>
    </row>
    <row r="128" spans="1:10" x14ac:dyDescent="0.2">
      <c r="A128" s="108" t="s">
        <v>783</v>
      </c>
      <c r="B128" s="108" t="s">
        <v>765</v>
      </c>
      <c r="C128" s="108">
        <v>3002</v>
      </c>
      <c r="D128" s="108" t="s">
        <v>745</v>
      </c>
      <c r="E128" s="108">
        <v>2009</v>
      </c>
      <c r="F128" s="108" t="s">
        <v>532</v>
      </c>
      <c r="G128" s="109">
        <v>2860.27</v>
      </c>
      <c r="H128" s="108" t="s">
        <v>522</v>
      </c>
      <c r="I128" s="129">
        <v>32130</v>
      </c>
      <c r="J128" s="126">
        <f t="shared" ca="1" si="1"/>
        <v>12914</v>
      </c>
    </row>
    <row r="129" spans="1:10" x14ac:dyDescent="0.2">
      <c r="A129" s="108" t="s">
        <v>784</v>
      </c>
      <c r="B129" s="108" t="s">
        <v>785</v>
      </c>
      <c r="C129" s="108">
        <v>3009</v>
      </c>
      <c r="D129" s="108" t="s">
        <v>724</v>
      </c>
      <c r="E129" s="108">
        <v>2009</v>
      </c>
      <c r="F129" s="108" t="s">
        <v>556</v>
      </c>
      <c r="G129" s="109">
        <v>2233.44</v>
      </c>
      <c r="H129" s="108" t="s">
        <v>517</v>
      </c>
      <c r="I129" s="129">
        <v>34224</v>
      </c>
      <c r="J129" s="126">
        <f t="shared" ca="1" si="1"/>
        <v>10820</v>
      </c>
    </row>
    <row r="130" spans="1:10" x14ac:dyDescent="0.2">
      <c r="A130" s="108" t="s">
        <v>786</v>
      </c>
      <c r="B130" s="108" t="s">
        <v>787</v>
      </c>
      <c r="C130" s="108">
        <v>3715</v>
      </c>
      <c r="D130" s="108" t="s">
        <v>724</v>
      </c>
      <c r="E130" s="108">
        <v>2009</v>
      </c>
      <c r="F130" s="108" t="s">
        <v>539</v>
      </c>
      <c r="G130" s="109">
        <v>973.96</v>
      </c>
      <c r="H130" s="108" t="s">
        <v>517</v>
      </c>
      <c r="I130" s="129">
        <v>25788</v>
      </c>
      <c r="J130" s="126">
        <f t="shared" ca="1" si="1"/>
        <v>19256</v>
      </c>
    </row>
    <row r="131" spans="1:10" x14ac:dyDescent="0.2">
      <c r="A131" s="108" t="s">
        <v>788</v>
      </c>
      <c r="B131" s="108" t="s">
        <v>789</v>
      </c>
      <c r="C131" s="108">
        <v>3021</v>
      </c>
      <c r="D131" s="108" t="s">
        <v>584</v>
      </c>
      <c r="E131" s="108">
        <v>2009</v>
      </c>
      <c r="F131" s="108" t="s">
        <v>526</v>
      </c>
      <c r="G131" s="109">
        <v>2671.42</v>
      </c>
      <c r="H131" s="108" t="s">
        <v>517</v>
      </c>
      <c r="I131" s="129">
        <v>28190</v>
      </c>
      <c r="J131" s="126">
        <f t="shared" ref="J131:J194" ca="1" si="2">TODAY()-I131</f>
        <v>16854</v>
      </c>
    </row>
    <row r="132" spans="1:10" x14ac:dyDescent="0.2">
      <c r="A132" s="108" t="s">
        <v>790</v>
      </c>
      <c r="B132" s="108" t="s">
        <v>791</v>
      </c>
      <c r="C132" s="108">
        <v>3666</v>
      </c>
      <c r="D132" s="108" t="s">
        <v>584</v>
      </c>
      <c r="E132" s="108">
        <v>2009</v>
      </c>
      <c r="F132" s="108" t="s">
        <v>532</v>
      </c>
      <c r="G132" s="109">
        <v>2510.19</v>
      </c>
      <c r="H132" s="108" t="s">
        <v>517</v>
      </c>
      <c r="I132" s="129">
        <v>30104</v>
      </c>
      <c r="J132" s="126">
        <f t="shared" ca="1" si="2"/>
        <v>14940</v>
      </c>
    </row>
    <row r="133" spans="1:10" x14ac:dyDescent="0.2">
      <c r="A133" s="108" t="s">
        <v>792</v>
      </c>
      <c r="B133" s="108" t="s">
        <v>793</v>
      </c>
      <c r="C133" s="108">
        <v>3162</v>
      </c>
      <c r="D133" s="108" t="s">
        <v>724</v>
      </c>
      <c r="E133" s="108">
        <v>2009</v>
      </c>
      <c r="F133" s="108" t="s">
        <v>556</v>
      </c>
      <c r="G133" s="109">
        <v>3043.17</v>
      </c>
      <c r="H133" s="108" t="s">
        <v>522</v>
      </c>
      <c r="I133" s="129">
        <v>35307</v>
      </c>
      <c r="J133" s="126">
        <f t="shared" ca="1" si="2"/>
        <v>9737</v>
      </c>
    </row>
    <row r="134" spans="1:10" x14ac:dyDescent="0.2">
      <c r="A134" s="108" t="s">
        <v>794</v>
      </c>
      <c r="B134" s="108" t="s">
        <v>795</v>
      </c>
      <c r="C134" s="108">
        <v>3129</v>
      </c>
      <c r="D134" s="108" t="s">
        <v>745</v>
      </c>
      <c r="E134" s="108">
        <v>2009</v>
      </c>
      <c r="F134" s="108" t="s">
        <v>631</v>
      </c>
      <c r="G134" s="109">
        <v>2340.7199999999998</v>
      </c>
      <c r="H134" s="108" t="s">
        <v>517</v>
      </c>
      <c r="I134" s="129">
        <v>31337</v>
      </c>
      <c r="J134" s="126">
        <f t="shared" ca="1" si="2"/>
        <v>13707</v>
      </c>
    </row>
    <row r="135" spans="1:10" x14ac:dyDescent="0.2">
      <c r="A135" s="108" t="s">
        <v>796</v>
      </c>
      <c r="B135" s="108" t="s">
        <v>797</v>
      </c>
      <c r="C135" s="108">
        <v>3171</v>
      </c>
      <c r="D135" s="108" t="s">
        <v>584</v>
      </c>
      <c r="E135" s="108">
        <v>2009</v>
      </c>
      <c r="F135" s="108" t="s">
        <v>677</v>
      </c>
      <c r="G135" s="109">
        <v>2837.3</v>
      </c>
      <c r="H135" s="108" t="s">
        <v>522</v>
      </c>
      <c r="I135" s="129">
        <v>35531</v>
      </c>
      <c r="J135" s="126">
        <f t="shared" ca="1" si="2"/>
        <v>9513</v>
      </c>
    </row>
    <row r="136" spans="1:10" x14ac:dyDescent="0.2">
      <c r="A136" s="108" t="s">
        <v>798</v>
      </c>
      <c r="B136" s="108" t="s">
        <v>789</v>
      </c>
      <c r="C136" s="108">
        <v>3062</v>
      </c>
      <c r="D136" s="108" t="s">
        <v>584</v>
      </c>
      <c r="E136" s="108">
        <v>2009</v>
      </c>
      <c r="F136" s="108" t="s">
        <v>567</v>
      </c>
      <c r="G136" s="109">
        <v>2289.6999999999998</v>
      </c>
      <c r="H136" s="108" t="s">
        <v>517</v>
      </c>
      <c r="I136" s="129">
        <v>27054</v>
      </c>
      <c r="J136" s="126">
        <f t="shared" ca="1" si="2"/>
        <v>17990</v>
      </c>
    </row>
    <row r="137" spans="1:10" x14ac:dyDescent="0.2">
      <c r="A137" s="108" t="s">
        <v>799</v>
      </c>
      <c r="B137" s="108" t="s">
        <v>800</v>
      </c>
      <c r="C137" s="108">
        <v>3247</v>
      </c>
      <c r="D137" s="108" t="s">
        <v>745</v>
      </c>
      <c r="E137" s="108">
        <v>2009</v>
      </c>
      <c r="F137" s="108" t="s">
        <v>605</v>
      </c>
      <c r="G137" s="109">
        <v>3630.04</v>
      </c>
      <c r="H137" s="108" t="s">
        <v>517</v>
      </c>
      <c r="I137" s="129">
        <v>29552</v>
      </c>
      <c r="J137" s="126">
        <f t="shared" ca="1" si="2"/>
        <v>15492</v>
      </c>
    </row>
    <row r="138" spans="1:10" x14ac:dyDescent="0.2">
      <c r="A138" s="108" t="s">
        <v>801</v>
      </c>
      <c r="B138" s="108" t="s">
        <v>802</v>
      </c>
      <c r="C138" s="108">
        <v>3417</v>
      </c>
      <c r="D138" s="108" t="s">
        <v>724</v>
      </c>
      <c r="E138" s="108">
        <v>2009</v>
      </c>
      <c r="F138" s="108" t="s">
        <v>545</v>
      </c>
      <c r="G138" s="109">
        <v>2801</v>
      </c>
      <c r="H138" s="108" t="s">
        <v>517</v>
      </c>
      <c r="I138" s="129">
        <v>38040</v>
      </c>
      <c r="J138" s="126">
        <f t="shared" ca="1" si="2"/>
        <v>7004</v>
      </c>
    </row>
    <row r="139" spans="1:10" x14ac:dyDescent="0.2">
      <c r="A139" s="108" t="s">
        <v>803</v>
      </c>
      <c r="B139" s="108" t="s">
        <v>756</v>
      </c>
      <c r="C139" s="108">
        <v>3185</v>
      </c>
      <c r="D139" s="108" t="s">
        <v>724</v>
      </c>
      <c r="E139" s="108">
        <v>2009</v>
      </c>
      <c r="F139" s="108" t="s">
        <v>677</v>
      </c>
      <c r="G139" s="109">
        <v>2359.9499999999998</v>
      </c>
      <c r="H139" s="108" t="s">
        <v>517</v>
      </c>
      <c r="I139" s="129">
        <v>33022</v>
      </c>
      <c r="J139" s="126">
        <f t="shared" ca="1" si="2"/>
        <v>12022</v>
      </c>
    </row>
    <row r="140" spans="1:10" x14ac:dyDescent="0.2">
      <c r="A140" s="108" t="s">
        <v>804</v>
      </c>
      <c r="B140" s="108" t="s">
        <v>805</v>
      </c>
      <c r="C140" s="108">
        <v>3168</v>
      </c>
      <c r="D140" s="108" t="s">
        <v>724</v>
      </c>
      <c r="E140" s="108">
        <v>2009</v>
      </c>
      <c r="F140" s="108" t="s">
        <v>556</v>
      </c>
      <c r="G140" s="109">
        <v>2281.23</v>
      </c>
      <c r="H140" s="108" t="s">
        <v>517</v>
      </c>
      <c r="I140" s="129">
        <v>30549</v>
      </c>
      <c r="J140" s="126">
        <f t="shared" ca="1" si="2"/>
        <v>14495</v>
      </c>
    </row>
    <row r="141" spans="1:10" x14ac:dyDescent="0.2">
      <c r="A141" s="108" t="s">
        <v>806</v>
      </c>
      <c r="B141" s="108" t="s">
        <v>370</v>
      </c>
      <c r="C141" s="108">
        <v>3087</v>
      </c>
      <c r="D141" s="108" t="s">
        <v>745</v>
      </c>
      <c r="E141" s="108">
        <v>2009</v>
      </c>
      <c r="F141" s="108" t="s">
        <v>526</v>
      </c>
      <c r="G141" s="109">
        <v>2572.44</v>
      </c>
      <c r="H141" s="108" t="s">
        <v>522</v>
      </c>
      <c r="I141" s="129">
        <v>28110</v>
      </c>
      <c r="J141" s="126">
        <f t="shared" ca="1" si="2"/>
        <v>16934</v>
      </c>
    </row>
    <row r="142" spans="1:10" x14ac:dyDescent="0.2">
      <c r="A142" s="108" t="s">
        <v>806</v>
      </c>
      <c r="B142" s="108" t="s">
        <v>807</v>
      </c>
      <c r="C142" s="108">
        <v>3173</v>
      </c>
      <c r="D142" s="108" t="s">
        <v>584</v>
      </c>
      <c r="E142" s="108">
        <v>2009</v>
      </c>
      <c r="F142" s="108" t="s">
        <v>516</v>
      </c>
      <c r="G142" s="109">
        <v>2276.77</v>
      </c>
      <c r="H142" s="108" t="s">
        <v>522</v>
      </c>
      <c r="I142" s="129">
        <v>34893</v>
      </c>
      <c r="J142" s="126">
        <f t="shared" ca="1" si="2"/>
        <v>10151</v>
      </c>
    </row>
    <row r="143" spans="1:10" x14ac:dyDescent="0.2">
      <c r="A143" s="108" t="s">
        <v>808</v>
      </c>
      <c r="B143" s="108" t="s">
        <v>583</v>
      </c>
      <c r="C143" s="108">
        <v>3627</v>
      </c>
      <c r="D143" s="108" t="s">
        <v>724</v>
      </c>
      <c r="E143" s="108">
        <v>2009</v>
      </c>
      <c r="F143" s="108" t="s">
        <v>592</v>
      </c>
      <c r="G143" s="109">
        <v>3146.16</v>
      </c>
      <c r="H143" s="108" t="s">
        <v>517</v>
      </c>
      <c r="I143" s="129">
        <v>32238</v>
      </c>
      <c r="J143" s="126">
        <f t="shared" ca="1" si="2"/>
        <v>12806</v>
      </c>
    </row>
    <row r="144" spans="1:10" x14ac:dyDescent="0.2">
      <c r="A144" s="108" t="s">
        <v>809</v>
      </c>
      <c r="B144" s="108" t="s">
        <v>810</v>
      </c>
      <c r="C144" s="108">
        <v>3730</v>
      </c>
      <c r="D144" s="108" t="s">
        <v>738</v>
      </c>
      <c r="E144" s="108">
        <v>2009</v>
      </c>
      <c r="F144" s="108" t="s">
        <v>637</v>
      </c>
      <c r="G144" s="109">
        <v>2184.54</v>
      </c>
      <c r="H144" s="108" t="s">
        <v>517</v>
      </c>
      <c r="I144" s="129">
        <v>24387</v>
      </c>
      <c r="J144" s="126">
        <f t="shared" ca="1" si="2"/>
        <v>20657</v>
      </c>
    </row>
    <row r="145" spans="1:10" x14ac:dyDescent="0.2">
      <c r="A145" s="108" t="s">
        <v>811</v>
      </c>
      <c r="B145" s="108" t="s">
        <v>812</v>
      </c>
      <c r="C145" s="108">
        <v>3200</v>
      </c>
      <c r="D145" s="108" t="s">
        <v>584</v>
      </c>
      <c r="E145" s="108">
        <v>2009</v>
      </c>
      <c r="F145" s="108" t="s">
        <v>532</v>
      </c>
      <c r="G145" s="109">
        <v>2447.2600000000002</v>
      </c>
      <c r="H145" s="108" t="s">
        <v>517</v>
      </c>
      <c r="I145" s="129">
        <v>28928</v>
      </c>
      <c r="J145" s="126">
        <f t="shared" ca="1" si="2"/>
        <v>16116</v>
      </c>
    </row>
    <row r="146" spans="1:10" x14ac:dyDescent="0.2">
      <c r="A146" s="108" t="s">
        <v>813</v>
      </c>
      <c r="B146" s="108" t="s">
        <v>583</v>
      </c>
      <c r="C146" s="108">
        <v>3794</v>
      </c>
      <c r="D146" s="108" t="s">
        <v>724</v>
      </c>
      <c r="E146" s="108">
        <v>2009</v>
      </c>
      <c r="F146" s="108" t="s">
        <v>553</v>
      </c>
      <c r="G146" s="109">
        <v>1771.62</v>
      </c>
      <c r="H146" s="108" t="s">
        <v>517</v>
      </c>
      <c r="I146" s="129">
        <v>37282</v>
      </c>
      <c r="J146" s="126">
        <f t="shared" ca="1" si="2"/>
        <v>7762</v>
      </c>
    </row>
    <row r="147" spans="1:10" x14ac:dyDescent="0.2">
      <c r="A147" s="108" t="s">
        <v>814</v>
      </c>
      <c r="B147" s="108" t="s">
        <v>370</v>
      </c>
      <c r="C147" s="108">
        <v>3270</v>
      </c>
      <c r="D147" s="108" t="s">
        <v>724</v>
      </c>
      <c r="E147" s="108">
        <v>2009</v>
      </c>
      <c r="F147" s="108" t="s">
        <v>653</v>
      </c>
      <c r="G147" s="109">
        <v>1355.58</v>
      </c>
      <c r="H147" s="108" t="s">
        <v>522</v>
      </c>
      <c r="I147" s="129">
        <v>29759</v>
      </c>
      <c r="J147" s="126">
        <f t="shared" ca="1" si="2"/>
        <v>15285</v>
      </c>
    </row>
    <row r="148" spans="1:10" x14ac:dyDescent="0.2">
      <c r="A148" s="108" t="s">
        <v>815</v>
      </c>
      <c r="B148" s="108" t="s">
        <v>791</v>
      </c>
      <c r="C148" s="108">
        <v>3082</v>
      </c>
      <c r="D148" s="108" t="s">
        <v>724</v>
      </c>
      <c r="E148" s="108">
        <v>2009</v>
      </c>
      <c r="F148" s="108" t="s">
        <v>592</v>
      </c>
      <c r="G148" s="109">
        <v>3408.83</v>
      </c>
      <c r="H148" s="108" t="s">
        <v>517</v>
      </c>
      <c r="I148" s="129">
        <v>27431</v>
      </c>
      <c r="J148" s="126">
        <f t="shared" ca="1" si="2"/>
        <v>17613</v>
      </c>
    </row>
    <row r="149" spans="1:10" x14ac:dyDescent="0.2">
      <c r="A149" s="108" t="s">
        <v>816</v>
      </c>
      <c r="B149" s="108" t="s">
        <v>817</v>
      </c>
      <c r="C149" s="108">
        <v>3712</v>
      </c>
      <c r="D149" s="108" t="s">
        <v>584</v>
      </c>
      <c r="E149" s="108">
        <v>2009</v>
      </c>
      <c r="F149" s="108" t="s">
        <v>631</v>
      </c>
      <c r="G149" s="109">
        <v>2354.0700000000002</v>
      </c>
      <c r="H149" s="108" t="s">
        <v>517</v>
      </c>
      <c r="I149" s="129">
        <v>33736</v>
      </c>
      <c r="J149" s="126">
        <f t="shared" ca="1" si="2"/>
        <v>11308</v>
      </c>
    </row>
    <row r="150" spans="1:10" x14ac:dyDescent="0.2">
      <c r="A150" s="108" t="s">
        <v>818</v>
      </c>
      <c r="B150" s="108" t="s">
        <v>97</v>
      </c>
      <c r="C150" s="108">
        <v>3780</v>
      </c>
      <c r="D150" s="108" t="s">
        <v>738</v>
      </c>
      <c r="E150" s="108">
        <v>2009</v>
      </c>
      <c r="F150" s="108" t="s">
        <v>526</v>
      </c>
      <c r="G150" s="109">
        <v>2613.0100000000002</v>
      </c>
      <c r="H150" s="108" t="s">
        <v>522</v>
      </c>
      <c r="I150" s="129">
        <v>35610</v>
      </c>
      <c r="J150" s="126">
        <f t="shared" ca="1" si="2"/>
        <v>9434</v>
      </c>
    </row>
    <row r="151" spans="1:10" x14ac:dyDescent="0.2">
      <c r="A151" s="108" t="s">
        <v>819</v>
      </c>
      <c r="B151" s="108" t="s">
        <v>820</v>
      </c>
      <c r="C151" s="108">
        <v>3108</v>
      </c>
      <c r="D151" s="108" t="s">
        <v>724</v>
      </c>
      <c r="E151" s="108">
        <v>2009</v>
      </c>
      <c r="F151" s="108" t="s">
        <v>653</v>
      </c>
      <c r="G151" s="109">
        <v>1192.17</v>
      </c>
      <c r="H151" s="108" t="s">
        <v>522</v>
      </c>
      <c r="I151" s="129">
        <v>26508</v>
      </c>
      <c r="J151" s="126">
        <f t="shared" ca="1" si="2"/>
        <v>18536</v>
      </c>
    </row>
    <row r="152" spans="1:10" x14ac:dyDescent="0.2">
      <c r="A152" s="108" t="s">
        <v>821</v>
      </c>
      <c r="B152" s="108" t="s">
        <v>822</v>
      </c>
      <c r="C152" s="108">
        <v>3669</v>
      </c>
      <c r="D152" s="108" t="s">
        <v>745</v>
      </c>
      <c r="E152" s="108">
        <v>2009</v>
      </c>
      <c r="F152" s="108" t="s">
        <v>823</v>
      </c>
      <c r="G152" s="109">
        <v>1240.75</v>
      </c>
      <c r="H152" s="108" t="s">
        <v>517</v>
      </c>
      <c r="I152" s="129">
        <v>29742</v>
      </c>
      <c r="J152" s="126">
        <f t="shared" ca="1" si="2"/>
        <v>15302</v>
      </c>
    </row>
    <row r="153" spans="1:10" x14ac:dyDescent="0.2">
      <c r="A153" s="108" t="s">
        <v>824</v>
      </c>
      <c r="B153" s="108" t="s">
        <v>748</v>
      </c>
      <c r="C153" s="108">
        <v>3822</v>
      </c>
      <c r="D153" s="108" t="s">
        <v>745</v>
      </c>
      <c r="E153" s="108">
        <v>2009</v>
      </c>
      <c r="F153" s="108" t="s">
        <v>825</v>
      </c>
      <c r="G153" s="109">
        <v>1328.38</v>
      </c>
      <c r="H153" s="108" t="s">
        <v>517</v>
      </c>
      <c r="I153" s="129">
        <v>31667</v>
      </c>
      <c r="J153" s="126">
        <f t="shared" ca="1" si="2"/>
        <v>13377</v>
      </c>
    </row>
    <row r="154" spans="1:10" x14ac:dyDescent="0.2">
      <c r="A154" s="108" t="s">
        <v>826</v>
      </c>
      <c r="B154" s="108" t="s">
        <v>827</v>
      </c>
      <c r="C154" s="108">
        <v>3113</v>
      </c>
      <c r="D154" s="108" t="s">
        <v>584</v>
      </c>
      <c r="E154" s="108">
        <v>2009</v>
      </c>
      <c r="F154" s="108" t="s">
        <v>545</v>
      </c>
      <c r="G154" s="109">
        <v>1208.69</v>
      </c>
      <c r="H154" s="108" t="s">
        <v>522</v>
      </c>
      <c r="I154" s="129">
        <v>33351</v>
      </c>
      <c r="J154" s="126">
        <f t="shared" ca="1" si="2"/>
        <v>11693</v>
      </c>
    </row>
    <row r="155" spans="1:10" x14ac:dyDescent="0.2">
      <c r="A155" s="108" t="s">
        <v>828</v>
      </c>
      <c r="B155" s="108" t="s">
        <v>829</v>
      </c>
      <c r="C155" s="108">
        <v>3647</v>
      </c>
      <c r="D155" s="108" t="s">
        <v>738</v>
      </c>
      <c r="E155" s="108">
        <v>2009</v>
      </c>
      <c r="F155" s="108" t="s">
        <v>521</v>
      </c>
      <c r="G155" s="109">
        <v>2338.21</v>
      </c>
      <c r="H155" s="108" t="s">
        <v>517</v>
      </c>
      <c r="I155" s="129">
        <v>24573</v>
      </c>
      <c r="J155" s="126">
        <f t="shared" ca="1" si="2"/>
        <v>20471</v>
      </c>
    </row>
    <row r="156" spans="1:10" x14ac:dyDescent="0.2">
      <c r="A156" s="108" t="s">
        <v>830</v>
      </c>
      <c r="B156" s="108" t="s">
        <v>831</v>
      </c>
      <c r="C156" s="108">
        <v>3114</v>
      </c>
      <c r="D156" s="108" t="s">
        <v>738</v>
      </c>
      <c r="E156" s="108">
        <v>2009</v>
      </c>
      <c r="F156" s="108" t="s">
        <v>832</v>
      </c>
      <c r="G156" s="109">
        <v>1136.8900000000001</v>
      </c>
      <c r="H156" s="108" t="s">
        <v>522</v>
      </c>
      <c r="I156" s="129">
        <v>32347</v>
      </c>
      <c r="J156" s="126">
        <f t="shared" ca="1" si="2"/>
        <v>12697</v>
      </c>
    </row>
    <row r="157" spans="1:10" x14ac:dyDescent="0.2">
      <c r="A157" s="108" t="s">
        <v>833</v>
      </c>
      <c r="B157" s="108" t="s">
        <v>834</v>
      </c>
      <c r="C157" s="108">
        <v>3075</v>
      </c>
      <c r="D157" s="108" t="s">
        <v>745</v>
      </c>
      <c r="E157" s="108">
        <v>2009</v>
      </c>
      <c r="F157" s="108" t="s">
        <v>835</v>
      </c>
      <c r="G157" s="109">
        <v>2459.87</v>
      </c>
      <c r="H157" s="108" t="s">
        <v>517</v>
      </c>
      <c r="I157" s="129">
        <v>34189</v>
      </c>
      <c r="J157" s="126">
        <f t="shared" ca="1" si="2"/>
        <v>10855</v>
      </c>
    </row>
    <row r="158" spans="1:10" x14ac:dyDescent="0.2">
      <c r="A158" s="108" t="s">
        <v>836</v>
      </c>
      <c r="B158" s="108" t="s">
        <v>730</v>
      </c>
      <c r="C158" s="108">
        <v>3592</v>
      </c>
      <c r="D158" s="108" t="s">
        <v>724</v>
      </c>
      <c r="E158" s="108">
        <v>2009</v>
      </c>
      <c r="F158" s="108" t="s">
        <v>837</v>
      </c>
      <c r="G158" s="109">
        <v>1993.66</v>
      </c>
      <c r="H158" s="108" t="s">
        <v>522</v>
      </c>
      <c r="I158" s="129">
        <v>31953</v>
      </c>
      <c r="J158" s="126">
        <f t="shared" ca="1" si="2"/>
        <v>13091</v>
      </c>
    </row>
    <row r="159" spans="1:10" x14ac:dyDescent="0.2">
      <c r="A159" s="108" t="s">
        <v>836</v>
      </c>
      <c r="B159" s="108" t="s">
        <v>735</v>
      </c>
      <c r="C159" s="108">
        <v>3637</v>
      </c>
      <c r="D159" s="108" t="s">
        <v>724</v>
      </c>
      <c r="E159" s="108">
        <v>2009</v>
      </c>
      <c r="F159" s="108" t="s">
        <v>592</v>
      </c>
      <c r="G159" s="109">
        <v>3398.36</v>
      </c>
      <c r="H159" s="108" t="s">
        <v>517</v>
      </c>
      <c r="I159" s="129">
        <v>32267</v>
      </c>
      <c r="J159" s="126">
        <f t="shared" ca="1" si="2"/>
        <v>12777</v>
      </c>
    </row>
    <row r="160" spans="1:10" x14ac:dyDescent="0.2">
      <c r="A160" s="108" t="s">
        <v>838</v>
      </c>
      <c r="B160" s="108" t="s">
        <v>827</v>
      </c>
      <c r="C160" s="108">
        <v>3667</v>
      </c>
      <c r="D160" s="108" t="s">
        <v>724</v>
      </c>
      <c r="E160" s="108">
        <v>2009</v>
      </c>
      <c r="F160" s="108" t="s">
        <v>839</v>
      </c>
      <c r="G160" s="109">
        <v>2122.38</v>
      </c>
      <c r="H160" s="108" t="s">
        <v>522</v>
      </c>
      <c r="I160" s="129">
        <v>37530</v>
      </c>
      <c r="J160" s="126">
        <f t="shared" ca="1" si="2"/>
        <v>7514</v>
      </c>
    </row>
    <row r="161" spans="1:10" x14ac:dyDescent="0.2">
      <c r="A161" s="108" t="s">
        <v>840</v>
      </c>
      <c r="B161" s="108" t="s">
        <v>841</v>
      </c>
      <c r="C161" s="108">
        <v>3819</v>
      </c>
      <c r="D161" s="108" t="s">
        <v>584</v>
      </c>
      <c r="E161" s="108">
        <v>2009</v>
      </c>
      <c r="F161" s="108" t="s">
        <v>556</v>
      </c>
      <c r="G161" s="109">
        <v>2568.91</v>
      </c>
      <c r="H161" s="108" t="s">
        <v>517</v>
      </c>
      <c r="I161" s="129">
        <v>27328</v>
      </c>
      <c r="J161" s="126">
        <f t="shared" ca="1" si="2"/>
        <v>17716</v>
      </c>
    </row>
    <row r="162" spans="1:10" x14ac:dyDescent="0.2">
      <c r="A162" s="108" t="s">
        <v>842</v>
      </c>
      <c r="B162" s="108" t="s">
        <v>843</v>
      </c>
      <c r="C162" s="108">
        <v>3717</v>
      </c>
      <c r="D162" s="108" t="s">
        <v>724</v>
      </c>
      <c r="E162" s="108">
        <v>2009</v>
      </c>
      <c r="F162" s="108" t="s">
        <v>605</v>
      </c>
      <c r="G162" s="109">
        <v>3966.25</v>
      </c>
      <c r="H162" s="108" t="s">
        <v>522</v>
      </c>
      <c r="I162" s="129">
        <v>31995</v>
      </c>
      <c r="J162" s="126">
        <f t="shared" ca="1" si="2"/>
        <v>13049</v>
      </c>
    </row>
    <row r="163" spans="1:10" x14ac:dyDescent="0.2">
      <c r="A163" s="108" t="s">
        <v>844</v>
      </c>
      <c r="B163" s="108" t="s">
        <v>845</v>
      </c>
      <c r="C163" s="108">
        <v>3118</v>
      </c>
      <c r="D163" s="108" t="s">
        <v>745</v>
      </c>
      <c r="E163" s="108">
        <v>2009</v>
      </c>
      <c r="F163" s="108" t="s">
        <v>846</v>
      </c>
      <c r="G163" s="109">
        <v>2330.92</v>
      </c>
      <c r="H163" s="108" t="s">
        <v>517</v>
      </c>
      <c r="I163" s="129">
        <v>36474</v>
      </c>
      <c r="J163" s="126">
        <f t="shared" ca="1" si="2"/>
        <v>8570</v>
      </c>
    </row>
    <row r="164" spans="1:10" x14ac:dyDescent="0.2">
      <c r="A164" s="108" t="s">
        <v>847</v>
      </c>
      <c r="B164" s="108" t="s">
        <v>848</v>
      </c>
      <c r="C164" s="108">
        <v>3157</v>
      </c>
      <c r="D164" s="108" t="s">
        <v>515</v>
      </c>
      <c r="E164" s="108">
        <v>2009</v>
      </c>
      <c r="F164" s="108" t="s">
        <v>695</v>
      </c>
      <c r="G164" s="109">
        <v>1285.6600000000001</v>
      </c>
      <c r="H164" s="108" t="s">
        <v>517</v>
      </c>
      <c r="I164" s="129">
        <v>28833</v>
      </c>
      <c r="J164" s="126">
        <f t="shared" ca="1" si="2"/>
        <v>16211</v>
      </c>
    </row>
    <row r="165" spans="1:10" x14ac:dyDescent="0.2">
      <c r="A165" s="108" t="s">
        <v>849</v>
      </c>
      <c r="B165" s="108" t="s">
        <v>850</v>
      </c>
      <c r="C165" s="108">
        <v>3122</v>
      </c>
      <c r="D165" s="108" t="s">
        <v>745</v>
      </c>
      <c r="E165" s="108">
        <v>2009</v>
      </c>
      <c r="F165" s="108" t="s">
        <v>846</v>
      </c>
      <c r="G165" s="109">
        <v>1841.58</v>
      </c>
      <c r="H165" s="108" t="s">
        <v>517</v>
      </c>
      <c r="I165" s="129">
        <v>24397</v>
      </c>
      <c r="J165" s="126">
        <f t="shared" ca="1" si="2"/>
        <v>20647</v>
      </c>
    </row>
    <row r="166" spans="1:10" x14ac:dyDescent="0.2">
      <c r="A166" s="108" t="s">
        <v>851</v>
      </c>
      <c r="B166" s="108" t="s">
        <v>800</v>
      </c>
      <c r="C166" s="108">
        <v>3093</v>
      </c>
      <c r="D166" s="108" t="s">
        <v>745</v>
      </c>
      <c r="E166" s="108">
        <v>2009</v>
      </c>
      <c r="F166" s="108" t="s">
        <v>852</v>
      </c>
      <c r="G166" s="109">
        <v>2762.58</v>
      </c>
      <c r="H166" s="108" t="s">
        <v>517</v>
      </c>
      <c r="I166" s="129">
        <v>27453</v>
      </c>
      <c r="J166" s="126">
        <f t="shared" ca="1" si="2"/>
        <v>17591</v>
      </c>
    </row>
    <row r="167" spans="1:10" x14ac:dyDescent="0.2">
      <c r="A167" s="108" t="s">
        <v>853</v>
      </c>
      <c r="B167" s="108" t="s">
        <v>756</v>
      </c>
      <c r="C167" s="108">
        <v>3007</v>
      </c>
      <c r="D167" s="108" t="s">
        <v>738</v>
      </c>
      <c r="E167" s="108">
        <v>2009</v>
      </c>
      <c r="F167" s="108" t="s">
        <v>605</v>
      </c>
      <c r="G167" s="109">
        <v>3494.59</v>
      </c>
      <c r="H167" s="108" t="s">
        <v>517</v>
      </c>
      <c r="I167" s="129">
        <v>36500</v>
      </c>
      <c r="J167" s="126">
        <f t="shared" ca="1" si="2"/>
        <v>8544</v>
      </c>
    </row>
    <row r="168" spans="1:10" x14ac:dyDescent="0.2">
      <c r="A168" s="108" t="s">
        <v>854</v>
      </c>
      <c r="B168" s="108" t="s">
        <v>855</v>
      </c>
      <c r="C168" s="108">
        <v>3969</v>
      </c>
      <c r="D168" s="108" t="s">
        <v>738</v>
      </c>
      <c r="E168" s="108">
        <v>2009</v>
      </c>
      <c r="F168" s="108" t="s">
        <v>590</v>
      </c>
      <c r="G168" s="109">
        <v>1273.2</v>
      </c>
      <c r="H168" s="108" t="s">
        <v>522</v>
      </c>
      <c r="I168" s="129">
        <v>30028</v>
      </c>
      <c r="J168" s="126">
        <f t="shared" ca="1" si="2"/>
        <v>15016</v>
      </c>
    </row>
    <row r="169" spans="1:10" x14ac:dyDescent="0.2">
      <c r="A169" s="108" t="s">
        <v>856</v>
      </c>
      <c r="B169" s="108" t="s">
        <v>723</v>
      </c>
      <c r="C169" s="108">
        <v>3112</v>
      </c>
      <c r="D169" s="108" t="s">
        <v>584</v>
      </c>
      <c r="E169" s="108">
        <v>2009</v>
      </c>
      <c r="F169" s="108" t="s">
        <v>572</v>
      </c>
      <c r="G169" s="109">
        <v>951.66</v>
      </c>
      <c r="H169" s="108" t="s">
        <v>517</v>
      </c>
      <c r="I169" s="129">
        <v>35198</v>
      </c>
      <c r="J169" s="126">
        <f t="shared" ca="1" si="2"/>
        <v>9846</v>
      </c>
    </row>
    <row r="170" spans="1:10" x14ac:dyDescent="0.2">
      <c r="A170" s="108" t="s">
        <v>857</v>
      </c>
      <c r="B170" s="108" t="s">
        <v>858</v>
      </c>
      <c r="C170" s="108">
        <v>3243</v>
      </c>
      <c r="D170" s="108" t="s">
        <v>724</v>
      </c>
      <c r="E170" s="108">
        <v>2009</v>
      </c>
      <c r="F170" s="108" t="s">
        <v>631</v>
      </c>
      <c r="G170" s="109">
        <v>3034.14</v>
      </c>
      <c r="H170" s="108" t="s">
        <v>517</v>
      </c>
      <c r="I170" s="129">
        <v>34475</v>
      </c>
      <c r="J170" s="126">
        <f t="shared" ca="1" si="2"/>
        <v>10569</v>
      </c>
    </row>
    <row r="171" spans="1:10" x14ac:dyDescent="0.2">
      <c r="A171" s="108" t="s">
        <v>859</v>
      </c>
      <c r="B171" s="108" t="s">
        <v>860</v>
      </c>
      <c r="C171" s="108">
        <v>3145</v>
      </c>
      <c r="D171" s="108" t="s">
        <v>724</v>
      </c>
      <c r="E171" s="108">
        <v>2009</v>
      </c>
      <c r="F171" s="108" t="s">
        <v>592</v>
      </c>
      <c r="G171" s="109">
        <v>3785.68</v>
      </c>
      <c r="H171" s="108" t="s">
        <v>522</v>
      </c>
      <c r="I171" s="129">
        <v>31694</v>
      </c>
      <c r="J171" s="126">
        <f t="shared" ca="1" si="2"/>
        <v>13350</v>
      </c>
    </row>
    <row r="172" spans="1:10" x14ac:dyDescent="0.2">
      <c r="A172" s="108" t="s">
        <v>861</v>
      </c>
      <c r="B172" s="108" t="s">
        <v>780</v>
      </c>
      <c r="C172" s="108">
        <v>3657</v>
      </c>
      <c r="D172" s="108" t="s">
        <v>724</v>
      </c>
      <c r="E172" s="108">
        <v>2009</v>
      </c>
      <c r="F172" s="108" t="s">
        <v>526</v>
      </c>
      <c r="G172" s="109">
        <v>2633.13</v>
      </c>
      <c r="H172" s="108" t="s">
        <v>517</v>
      </c>
      <c r="I172" s="129">
        <v>37838</v>
      </c>
      <c r="J172" s="126">
        <f t="shared" ca="1" si="2"/>
        <v>7206</v>
      </c>
    </row>
    <row r="173" spans="1:10" x14ac:dyDescent="0.2">
      <c r="A173" s="108" t="s">
        <v>862</v>
      </c>
      <c r="B173" s="108" t="s">
        <v>863</v>
      </c>
      <c r="C173" s="108">
        <v>3617</v>
      </c>
      <c r="D173" s="108" t="s">
        <v>584</v>
      </c>
      <c r="E173" s="108">
        <v>2009</v>
      </c>
      <c r="F173" s="108" t="s">
        <v>864</v>
      </c>
      <c r="G173" s="109">
        <v>1519</v>
      </c>
      <c r="H173" s="108" t="s">
        <v>517</v>
      </c>
      <c r="I173" s="129">
        <v>26935</v>
      </c>
      <c r="J173" s="126">
        <f t="shared" ca="1" si="2"/>
        <v>18109</v>
      </c>
    </row>
    <row r="174" spans="1:10" x14ac:dyDescent="0.2">
      <c r="A174" s="108" t="s">
        <v>865</v>
      </c>
      <c r="B174" s="108" t="s">
        <v>866</v>
      </c>
      <c r="C174" s="108">
        <v>3116</v>
      </c>
      <c r="D174" s="108" t="s">
        <v>745</v>
      </c>
      <c r="E174" s="108">
        <v>2009</v>
      </c>
      <c r="F174" s="108" t="s">
        <v>867</v>
      </c>
      <c r="G174" s="109">
        <v>1750.03</v>
      </c>
      <c r="H174" s="108" t="s">
        <v>522</v>
      </c>
      <c r="I174" s="129">
        <v>31997</v>
      </c>
      <c r="J174" s="126">
        <f t="shared" ca="1" si="2"/>
        <v>13047</v>
      </c>
    </row>
    <row r="175" spans="1:10" x14ac:dyDescent="0.2">
      <c r="A175" s="108" t="s">
        <v>868</v>
      </c>
      <c r="B175" s="108" t="s">
        <v>528</v>
      </c>
      <c r="C175" s="108">
        <v>3448</v>
      </c>
      <c r="D175" s="108" t="s">
        <v>738</v>
      </c>
      <c r="E175" s="108">
        <v>2009</v>
      </c>
      <c r="F175" s="108" t="s">
        <v>825</v>
      </c>
      <c r="G175" s="109">
        <v>1462.45</v>
      </c>
      <c r="H175" s="108" t="s">
        <v>522</v>
      </c>
      <c r="I175" s="129">
        <v>33940</v>
      </c>
      <c r="J175" s="126">
        <f t="shared" ca="1" si="2"/>
        <v>11104</v>
      </c>
    </row>
    <row r="176" spans="1:10" x14ac:dyDescent="0.2">
      <c r="A176" s="108" t="s">
        <v>869</v>
      </c>
      <c r="B176" s="108" t="s">
        <v>800</v>
      </c>
      <c r="C176" s="108">
        <v>3085</v>
      </c>
      <c r="D176" s="108" t="s">
        <v>745</v>
      </c>
      <c r="E176" s="108">
        <v>2009</v>
      </c>
      <c r="F176" s="108" t="s">
        <v>578</v>
      </c>
      <c r="G176" s="109">
        <v>3081.67</v>
      </c>
      <c r="H176" s="108" t="s">
        <v>517</v>
      </c>
      <c r="I176" s="129">
        <v>33678</v>
      </c>
      <c r="J176" s="126">
        <f t="shared" ca="1" si="2"/>
        <v>11366</v>
      </c>
    </row>
    <row r="177" spans="1:10" x14ac:dyDescent="0.2">
      <c r="A177" s="108" t="s">
        <v>870</v>
      </c>
      <c r="B177" s="108" t="s">
        <v>871</v>
      </c>
      <c r="C177" s="108">
        <v>3679</v>
      </c>
      <c r="D177" s="108" t="s">
        <v>584</v>
      </c>
      <c r="E177" s="108">
        <v>2009</v>
      </c>
      <c r="F177" s="108" t="s">
        <v>872</v>
      </c>
      <c r="G177" s="109">
        <v>2576.3000000000002</v>
      </c>
      <c r="H177" s="108" t="s">
        <v>517</v>
      </c>
      <c r="I177" s="129">
        <v>35134</v>
      </c>
      <c r="J177" s="126">
        <f t="shared" ca="1" si="2"/>
        <v>9910</v>
      </c>
    </row>
    <row r="178" spans="1:10" x14ac:dyDescent="0.2">
      <c r="A178" s="108" t="s">
        <v>873</v>
      </c>
      <c r="B178" s="108" t="s">
        <v>371</v>
      </c>
      <c r="C178" s="108">
        <v>3824</v>
      </c>
      <c r="D178" s="108" t="s">
        <v>584</v>
      </c>
      <c r="E178" s="108">
        <v>2009</v>
      </c>
      <c r="F178" s="108" t="s">
        <v>846</v>
      </c>
      <c r="G178" s="109">
        <v>2629.92</v>
      </c>
      <c r="H178" s="108" t="s">
        <v>522</v>
      </c>
      <c r="I178" s="129">
        <v>29868</v>
      </c>
      <c r="J178" s="126">
        <f t="shared" ca="1" si="2"/>
        <v>15176</v>
      </c>
    </row>
    <row r="179" spans="1:10" x14ac:dyDescent="0.2">
      <c r="A179" s="108" t="s">
        <v>874</v>
      </c>
      <c r="B179" s="108" t="s">
        <v>805</v>
      </c>
      <c r="C179" s="108">
        <v>3175</v>
      </c>
      <c r="D179" s="108" t="s">
        <v>584</v>
      </c>
      <c r="E179" s="108">
        <v>2009</v>
      </c>
      <c r="F179" s="108" t="s">
        <v>585</v>
      </c>
      <c r="G179" s="109">
        <v>1868.96</v>
      </c>
      <c r="H179" s="108" t="s">
        <v>517</v>
      </c>
      <c r="I179" s="129">
        <v>28688</v>
      </c>
      <c r="J179" s="126">
        <f t="shared" ca="1" si="2"/>
        <v>16356</v>
      </c>
    </row>
    <row r="180" spans="1:10" x14ac:dyDescent="0.2">
      <c r="A180" s="108" t="s">
        <v>875</v>
      </c>
      <c r="B180" s="108" t="s">
        <v>723</v>
      </c>
      <c r="C180" s="108">
        <v>3126</v>
      </c>
      <c r="D180" s="108" t="s">
        <v>584</v>
      </c>
      <c r="E180" s="108">
        <v>2009</v>
      </c>
      <c r="F180" s="108" t="s">
        <v>741</v>
      </c>
      <c r="G180" s="109">
        <v>1976.27</v>
      </c>
      <c r="H180" s="108" t="s">
        <v>517</v>
      </c>
      <c r="I180" s="129">
        <v>37459</v>
      </c>
      <c r="J180" s="126">
        <f t="shared" ca="1" si="2"/>
        <v>7585</v>
      </c>
    </row>
    <row r="181" spans="1:10" x14ac:dyDescent="0.2">
      <c r="A181" s="108" t="s">
        <v>876</v>
      </c>
      <c r="B181" s="108" t="s">
        <v>787</v>
      </c>
      <c r="C181" s="108">
        <v>3151</v>
      </c>
      <c r="D181" s="108" t="s">
        <v>724</v>
      </c>
      <c r="E181" s="108">
        <v>2009</v>
      </c>
      <c r="F181" s="108" t="s">
        <v>532</v>
      </c>
      <c r="G181" s="109">
        <v>2394.8200000000002</v>
      </c>
      <c r="H181" s="108" t="s">
        <v>517</v>
      </c>
      <c r="I181" s="129">
        <v>27907</v>
      </c>
      <c r="J181" s="126">
        <f t="shared" ca="1" si="2"/>
        <v>17137</v>
      </c>
    </row>
    <row r="182" spans="1:10" x14ac:dyDescent="0.2">
      <c r="A182" s="108" t="s">
        <v>877</v>
      </c>
      <c r="B182" s="108" t="s">
        <v>528</v>
      </c>
      <c r="C182" s="108">
        <v>3143</v>
      </c>
      <c r="D182" s="108" t="s">
        <v>738</v>
      </c>
      <c r="E182" s="108">
        <v>2009</v>
      </c>
      <c r="F182" s="108" t="s">
        <v>542</v>
      </c>
      <c r="G182" s="109">
        <v>2164.84</v>
      </c>
      <c r="H182" s="108" t="s">
        <v>522</v>
      </c>
      <c r="I182" s="129">
        <v>35851</v>
      </c>
      <c r="J182" s="126">
        <f t="shared" ca="1" si="2"/>
        <v>9193</v>
      </c>
    </row>
    <row r="183" spans="1:10" x14ac:dyDescent="0.2">
      <c r="A183" s="108" t="s">
        <v>878</v>
      </c>
      <c r="B183" s="108" t="s">
        <v>879</v>
      </c>
      <c r="C183" s="108">
        <v>3140</v>
      </c>
      <c r="D183" s="108" t="s">
        <v>724</v>
      </c>
      <c r="E183" s="108">
        <v>2009</v>
      </c>
      <c r="F183" s="108" t="s">
        <v>778</v>
      </c>
      <c r="G183" s="109">
        <v>1530.41</v>
      </c>
      <c r="H183" s="108" t="s">
        <v>522</v>
      </c>
      <c r="I183" s="129">
        <v>32431</v>
      </c>
      <c r="J183" s="126">
        <f t="shared" ca="1" si="2"/>
        <v>12613</v>
      </c>
    </row>
    <row r="184" spans="1:10" x14ac:dyDescent="0.2">
      <c r="A184" s="108" t="s">
        <v>880</v>
      </c>
      <c r="B184" s="108" t="s">
        <v>860</v>
      </c>
      <c r="C184" s="108">
        <v>3675</v>
      </c>
      <c r="D184" s="108" t="s">
        <v>724</v>
      </c>
      <c r="E184" s="108">
        <v>2009</v>
      </c>
      <c r="F184" s="108" t="s">
        <v>539</v>
      </c>
      <c r="G184" s="109">
        <v>1171.55</v>
      </c>
      <c r="H184" s="108" t="s">
        <v>517</v>
      </c>
      <c r="I184" s="129">
        <v>36466</v>
      </c>
      <c r="J184" s="126">
        <f t="shared" ca="1" si="2"/>
        <v>8578</v>
      </c>
    </row>
    <row r="185" spans="1:10" x14ac:dyDescent="0.2">
      <c r="A185" s="108" t="s">
        <v>881</v>
      </c>
      <c r="B185" s="108" t="s">
        <v>882</v>
      </c>
      <c r="C185" s="108">
        <v>3078</v>
      </c>
      <c r="D185" s="108" t="s">
        <v>584</v>
      </c>
      <c r="E185" s="108">
        <v>2009</v>
      </c>
      <c r="F185" s="108" t="s">
        <v>883</v>
      </c>
      <c r="G185" s="109">
        <v>1995.7</v>
      </c>
      <c r="H185" s="108" t="s">
        <v>517</v>
      </c>
      <c r="I185" s="129">
        <v>31860</v>
      </c>
      <c r="J185" s="126">
        <f t="shared" ca="1" si="2"/>
        <v>13184</v>
      </c>
    </row>
    <row r="186" spans="1:10" x14ac:dyDescent="0.2">
      <c r="A186" s="108" t="s">
        <v>884</v>
      </c>
      <c r="B186" s="108" t="s">
        <v>730</v>
      </c>
      <c r="C186" s="108">
        <v>3998</v>
      </c>
      <c r="D186" s="108" t="s">
        <v>724</v>
      </c>
      <c r="E186" s="108">
        <v>2009</v>
      </c>
      <c r="F186" s="108" t="s">
        <v>731</v>
      </c>
      <c r="G186" s="109">
        <v>3200.92</v>
      </c>
      <c r="H186" s="108" t="s">
        <v>522</v>
      </c>
      <c r="I186" s="129">
        <v>29374</v>
      </c>
      <c r="J186" s="126">
        <f t="shared" ca="1" si="2"/>
        <v>15670</v>
      </c>
    </row>
    <row r="187" spans="1:10" x14ac:dyDescent="0.2">
      <c r="A187" s="108" t="s">
        <v>885</v>
      </c>
      <c r="B187" s="108" t="s">
        <v>723</v>
      </c>
      <c r="C187" s="108">
        <v>3991</v>
      </c>
      <c r="D187" s="108" t="s">
        <v>584</v>
      </c>
      <c r="E187" s="108">
        <v>2009</v>
      </c>
      <c r="F187" s="108" t="s">
        <v>687</v>
      </c>
      <c r="G187" s="109">
        <v>1587.25</v>
      </c>
      <c r="H187" s="108" t="s">
        <v>517</v>
      </c>
      <c r="I187" s="129">
        <v>29030</v>
      </c>
      <c r="J187" s="126">
        <f t="shared" ca="1" si="2"/>
        <v>16014</v>
      </c>
    </row>
    <row r="188" spans="1:10" x14ac:dyDescent="0.2">
      <c r="A188" s="108" t="s">
        <v>886</v>
      </c>
      <c r="B188" s="108" t="s">
        <v>887</v>
      </c>
      <c r="C188" s="108">
        <v>3685</v>
      </c>
      <c r="D188" s="108" t="s">
        <v>584</v>
      </c>
      <c r="E188" s="108">
        <v>2009</v>
      </c>
      <c r="F188" s="108" t="s">
        <v>631</v>
      </c>
      <c r="G188" s="109">
        <v>2864.17</v>
      </c>
      <c r="H188" s="108" t="s">
        <v>517</v>
      </c>
      <c r="I188" s="129">
        <v>30360</v>
      </c>
      <c r="J188" s="126">
        <f t="shared" ca="1" si="2"/>
        <v>14684</v>
      </c>
    </row>
    <row r="189" spans="1:10" x14ac:dyDescent="0.2">
      <c r="A189" s="108" t="s">
        <v>888</v>
      </c>
      <c r="B189" s="108" t="s">
        <v>889</v>
      </c>
      <c r="C189" s="108">
        <v>3691</v>
      </c>
      <c r="D189" s="108" t="s">
        <v>724</v>
      </c>
      <c r="E189" s="108">
        <v>2009</v>
      </c>
      <c r="F189" s="108" t="s">
        <v>746</v>
      </c>
      <c r="G189" s="109">
        <v>1539.52</v>
      </c>
      <c r="H189" s="108" t="s">
        <v>517</v>
      </c>
      <c r="I189" s="129">
        <v>31861</v>
      </c>
      <c r="J189" s="126">
        <f t="shared" ca="1" si="2"/>
        <v>13183</v>
      </c>
    </row>
    <row r="190" spans="1:10" x14ac:dyDescent="0.2">
      <c r="A190" s="108" t="s">
        <v>890</v>
      </c>
      <c r="B190" s="108" t="s">
        <v>855</v>
      </c>
      <c r="C190" s="108">
        <v>3156</v>
      </c>
      <c r="D190" s="108" t="s">
        <v>724</v>
      </c>
      <c r="E190" s="108">
        <v>2009</v>
      </c>
      <c r="F190" s="108" t="s">
        <v>545</v>
      </c>
      <c r="G190" s="109">
        <v>3104.34</v>
      </c>
      <c r="H190" s="108" t="s">
        <v>522</v>
      </c>
      <c r="I190" s="129">
        <v>26771</v>
      </c>
      <c r="J190" s="126">
        <f t="shared" ca="1" si="2"/>
        <v>18273</v>
      </c>
    </row>
    <row r="191" spans="1:10" x14ac:dyDescent="0.2">
      <c r="A191" s="108" t="s">
        <v>891</v>
      </c>
      <c r="B191" s="108" t="s">
        <v>892</v>
      </c>
      <c r="C191" s="108">
        <v>3070</v>
      </c>
      <c r="D191" s="108" t="s">
        <v>535</v>
      </c>
      <c r="E191" s="108">
        <v>2009</v>
      </c>
      <c r="F191" s="108" t="s">
        <v>553</v>
      </c>
      <c r="G191" s="109">
        <v>1713.09</v>
      </c>
      <c r="H191" s="108" t="s">
        <v>517</v>
      </c>
      <c r="I191" s="129">
        <v>36019</v>
      </c>
      <c r="J191" s="126">
        <f t="shared" ca="1" si="2"/>
        <v>9025</v>
      </c>
    </row>
    <row r="192" spans="1:10" x14ac:dyDescent="0.2">
      <c r="A192" s="108" t="s">
        <v>893</v>
      </c>
      <c r="B192" s="108" t="s">
        <v>791</v>
      </c>
      <c r="C192" s="108">
        <v>3169</v>
      </c>
      <c r="D192" s="108" t="s">
        <v>724</v>
      </c>
      <c r="E192" s="108">
        <v>2009</v>
      </c>
      <c r="F192" s="108" t="s">
        <v>750</v>
      </c>
      <c r="G192" s="109">
        <v>1599.85</v>
      </c>
      <c r="H192" s="108" t="s">
        <v>517</v>
      </c>
      <c r="I192" s="129">
        <v>30469</v>
      </c>
      <c r="J192" s="126">
        <f t="shared" ca="1" si="2"/>
        <v>14575</v>
      </c>
    </row>
    <row r="193" spans="1:10" x14ac:dyDescent="0.2">
      <c r="A193" s="108" t="s">
        <v>894</v>
      </c>
      <c r="B193" s="108" t="s">
        <v>807</v>
      </c>
      <c r="C193" s="108">
        <v>3248</v>
      </c>
      <c r="D193" s="108" t="s">
        <v>584</v>
      </c>
      <c r="E193" s="108">
        <v>2009</v>
      </c>
      <c r="F193" s="108" t="s">
        <v>689</v>
      </c>
      <c r="G193" s="109">
        <v>1091.7</v>
      </c>
      <c r="H193" s="108" t="s">
        <v>522</v>
      </c>
      <c r="I193" s="129">
        <v>28283</v>
      </c>
      <c r="J193" s="126">
        <f t="shared" ca="1" si="2"/>
        <v>16761</v>
      </c>
    </row>
    <row r="194" spans="1:10" x14ac:dyDescent="0.2">
      <c r="A194" s="108" t="s">
        <v>895</v>
      </c>
      <c r="B194" s="108" t="s">
        <v>371</v>
      </c>
      <c r="C194" s="108">
        <v>3144</v>
      </c>
      <c r="D194" s="108" t="s">
        <v>584</v>
      </c>
      <c r="E194" s="108">
        <v>2009</v>
      </c>
      <c r="F194" s="108" t="s">
        <v>832</v>
      </c>
      <c r="G194" s="109">
        <v>1107.51</v>
      </c>
      <c r="H194" s="108" t="s">
        <v>522</v>
      </c>
      <c r="I194" s="129">
        <v>26090</v>
      </c>
      <c r="J194" s="126">
        <f t="shared" ca="1" si="2"/>
        <v>18954</v>
      </c>
    </row>
    <row r="195" spans="1:10" x14ac:dyDescent="0.2">
      <c r="A195" s="108" t="s">
        <v>896</v>
      </c>
      <c r="B195" s="108" t="s">
        <v>742</v>
      </c>
      <c r="C195" s="108">
        <v>3676</v>
      </c>
      <c r="D195" s="108" t="s">
        <v>584</v>
      </c>
      <c r="E195" s="108">
        <v>2009</v>
      </c>
      <c r="F195" s="108" t="s">
        <v>556</v>
      </c>
      <c r="G195" s="109">
        <v>2325.16</v>
      </c>
      <c r="H195" s="108" t="s">
        <v>517</v>
      </c>
      <c r="I195" s="129">
        <v>27832</v>
      </c>
      <c r="J195" s="126">
        <f t="shared" ref="J195:J258" ca="1" si="3">TODAY()-I195</f>
        <v>17212</v>
      </c>
    </row>
    <row r="196" spans="1:10" x14ac:dyDescent="0.2">
      <c r="A196" s="108" t="s">
        <v>897</v>
      </c>
      <c r="B196" s="108" t="s">
        <v>898</v>
      </c>
      <c r="C196" s="108">
        <v>3056</v>
      </c>
      <c r="D196" s="108" t="s">
        <v>584</v>
      </c>
      <c r="E196" s="108">
        <v>2009</v>
      </c>
      <c r="F196" s="108" t="s">
        <v>553</v>
      </c>
      <c r="G196" s="109">
        <v>1624.81</v>
      </c>
      <c r="H196" s="108" t="s">
        <v>517</v>
      </c>
      <c r="I196" s="129">
        <v>26808</v>
      </c>
      <c r="J196" s="126">
        <f t="shared" ca="1" si="3"/>
        <v>18236</v>
      </c>
    </row>
    <row r="197" spans="1:10" x14ac:dyDescent="0.2">
      <c r="A197" s="108" t="s">
        <v>899</v>
      </c>
      <c r="B197" s="108" t="s">
        <v>841</v>
      </c>
      <c r="C197" s="108">
        <v>3668</v>
      </c>
      <c r="D197" s="108" t="s">
        <v>724</v>
      </c>
      <c r="E197" s="108">
        <v>2009</v>
      </c>
      <c r="F197" s="108" t="s">
        <v>687</v>
      </c>
      <c r="G197" s="109">
        <v>1189.06</v>
      </c>
      <c r="H197" s="108" t="s">
        <v>517</v>
      </c>
      <c r="I197" s="129">
        <v>32859</v>
      </c>
      <c r="J197" s="126">
        <f t="shared" ca="1" si="3"/>
        <v>12185</v>
      </c>
    </row>
    <row r="198" spans="1:10" x14ac:dyDescent="0.2">
      <c r="A198" s="108" t="s">
        <v>900</v>
      </c>
      <c r="B198" s="108" t="s">
        <v>793</v>
      </c>
      <c r="C198" s="108">
        <v>3130</v>
      </c>
      <c r="D198" s="108" t="s">
        <v>724</v>
      </c>
      <c r="E198" s="108">
        <v>2009</v>
      </c>
      <c r="F198" s="108" t="s">
        <v>536</v>
      </c>
      <c r="G198" s="109">
        <v>1759.65</v>
      </c>
      <c r="H198" s="108" t="s">
        <v>517</v>
      </c>
      <c r="I198" s="129">
        <v>28363</v>
      </c>
      <c r="J198" s="126">
        <f t="shared" ca="1" si="3"/>
        <v>16681</v>
      </c>
    </row>
    <row r="199" spans="1:10" x14ac:dyDescent="0.2">
      <c r="A199" s="108" t="s">
        <v>901</v>
      </c>
      <c r="B199" s="108" t="s">
        <v>785</v>
      </c>
      <c r="C199" s="108">
        <v>3153</v>
      </c>
      <c r="D199" s="108" t="s">
        <v>724</v>
      </c>
      <c r="E199" s="108">
        <v>2009</v>
      </c>
      <c r="F199" s="108" t="s">
        <v>902</v>
      </c>
      <c r="G199" s="109">
        <v>1754.62</v>
      </c>
      <c r="H199" s="108" t="s">
        <v>517</v>
      </c>
      <c r="I199" s="129">
        <v>32318</v>
      </c>
      <c r="J199" s="126">
        <f t="shared" ca="1" si="3"/>
        <v>12726</v>
      </c>
    </row>
    <row r="200" spans="1:10" x14ac:dyDescent="0.2">
      <c r="A200" s="108" t="s">
        <v>903</v>
      </c>
      <c r="B200" s="108" t="s">
        <v>887</v>
      </c>
      <c r="C200" s="108">
        <v>3695</v>
      </c>
      <c r="D200" s="108" t="s">
        <v>584</v>
      </c>
      <c r="E200" s="108">
        <v>2009</v>
      </c>
      <c r="F200" s="108" t="s">
        <v>825</v>
      </c>
      <c r="G200" s="109">
        <v>1147.8800000000001</v>
      </c>
      <c r="H200" s="108" t="s">
        <v>517</v>
      </c>
      <c r="I200" s="129">
        <v>36362</v>
      </c>
      <c r="J200" s="126">
        <f t="shared" ca="1" si="3"/>
        <v>8682</v>
      </c>
    </row>
    <row r="201" spans="1:10" x14ac:dyDescent="0.2">
      <c r="A201" s="108" t="s">
        <v>904</v>
      </c>
      <c r="B201" s="108" t="s">
        <v>752</v>
      </c>
      <c r="C201" s="108">
        <v>3590</v>
      </c>
      <c r="D201" s="108" t="s">
        <v>724</v>
      </c>
      <c r="E201" s="108">
        <v>2009</v>
      </c>
      <c r="F201" s="108" t="s">
        <v>605</v>
      </c>
      <c r="G201" s="109">
        <v>3538.28</v>
      </c>
      <c r="H201" s="108" t="s">
        <v>517</v>
      </c>
      <c r="I201" s="129">
        <v>31978</v>
      </c>
      <c r="J201" s="126">
        <f t="shared" ca="1" si="3"/>
        <v>13066</v>
      </c>
    </row>
    <row r="202" spans="1:10" x14ac:dyDescent="0.2">
      <c r="A202" s="108" t="s">
        <v>905</v>
      </c>
      <c r="B202" s="108" t="s">
        <v>892</v>
      </c>
      <c r="C202" s="108">
        <v>3703</v>
      </c>
      <c r="D202" s="108" t="s">
        <v>515</v>
      </c>
      <c r="E202" s="108">
        <v>2009</v>
      </c>
      <c r="F202" s="108" t="s">
        <v>526</v>
      </c>
      <c r="G202" s="109">
        <v>2272.7600000000002</v>
      </c>
      <c r="H202" s="108" t="s">
        <v>517</v>
      </c>
      <c r="I202" s="129">
        <v>31940</v>
      </c>
      <c r="J202" s="126">
        <f t="shared" ca="1" si="3"/>
        <v>13104</v>
      </c>
    </row>
    <row r="203" spans="1:10" x14ac:dyDescent="0.2">
      <c r="A203" s="108" t="s">
        <v>906</v>
      </c>
      <c r="B203" s="108" t="s">
        <v>756</v>
      </c>
      <c r="C203" s="108">
        <v>3204</v>
      </c>
      <c r="D203" s="108" t="s">
        <v>724</v>
      </c>
      <c r="E203" s="108">
        <v>2009</v>
      </c>
      <c r="F203" s="108" t="s">
        <v>592</v>
      </c>
      <c r="G203" s="109">
        <v>3412.05</v>
      </c>
      <c r="H203" s="108" t="s">
        <v>517</v>
      </c>
      <c r="I203" s="129">
        <v>29113</v>
      </c>
      <c r="J203" s="126">
        <f t="shared" ca="1" si="3"/>
        <v>15931</v>
      </c>
    </row>
    <row r="204" spans="1:10" x14ac:dyDescent="0.2">
      <c r="A204" s="108" t="s">
        <v>907</v>
      </c>
      <c r="B204" s="108" t="s">
        <v>908</v>
      </c>
      <c r="C204" s="108">
        <v>3105</v>
      </c>
      <c r="D204" s="108" t="s">
        <v>724</v>
      </c>
      <c r="E204" s="108">
        <v>2009</v>
      </c>
      <c r="F204" s="108" t="s">
        <v>731</v>
      </c>
      <c r="G204" s="109">
        <v>2695.35</v>
      </c>
      <c r="H204" s="108" t="s">
        <v>517</v>
      </c>
      <c r="I204" s="129">
        <v>35943</v>
      </c>
      <c r="J204" s="126">
        <f t="shared" ca="1" si="3"/>
        <v>9101</v>
      </c>
    </row>
    <row r="205" spans="1:10" x14ac:dyDescent="0.2">
      <c r="A205" s="108" t="s">
        <v>909</v>
      </c>
      <c r="B205" s="108" t="s">
        <v>910</v>
      </c>
      <c r="C205" s="108">
        <v>3722</v>
      </c>
      <c r="D205" s="108" t="s">
        <v>584</v>
      </c>
      <c r="E205" s="108">
        <v>2009</v>
      </c>
      <c r="F205" s="108" t="s">
        <v>725</v>
      </c>
      <c r="G205" s="109">
        <v>1033.32</v>
      </c>
      <c r="H205" s="108" t="s">
        <v>517</v>
      </c>
      <c r="I205" s="129">
        <v>30804</v>
      </c>
      <c r="J205" s="126">
        <f t="shared" ca="1" si="3"/>
        <v>14240</v>
      </c>
    </row>
    <row r="206" spans="1:10" x14ac:dyDescent="0.2">
      <c r="A206" s="108" t="s">
        <v>911</v>
      </c>
      <c r="B206" s="108" t="s">
        <v>787</v>
      </c>
      <c r="C206" s="108">
        <v>3164</v>
      </c>
      <c r="D206" s="108" t="s">
        <v>724</v>
      </c>
      <c r="E206" s="108">
        <v>2009</v>
      </c>
      <c r="F206" s="108" t="s">
        <v>556</v>
      </c>
      <c r="G206" s="109">
        <v>1951.51</v>
      </c>
      <c r="H206" s="108" t="s">
        <v>517</v>
      </c>
      <c r="I206" s="129">
        <v>28431</v>
      </c>
      <c r="J206" s="126">
        <f t="shared" ca="1" si="3"/>
        <v>16613</v>
      </c>
    </row>
    <row r="207" spans="1:10" x14ac:dyDescent="0.2">
      <c r="A207" s="108" t="s">
        <v>912</v>
      </c>
      <c r="B207" s="108" t="s">
        <v>758</v>
      </c>
      <c r="C207" s="108">
        <v>3010</v>
      </c>
      <c r="D207" s="108" t="s">
        <v>584</v>
      </c>
      <c r="E207" s="108">
        <v>2009</v>
      </c>
      <c r="F207" s="108" t="s">
        <v>526</v>
      </c>
      <c r="G207" s="109">
        <v>2383.81</v>
      </c>
      <c r="H207" s="108" t="s">
        <v>517</v>
      </c>
      <c r="I207" s="129">
        <v>34310</v>
      </c>
      <c r="J207" s="126">
        <f t="shared" ca="1" si="3"/>
        <v>10734</v>
      </c>
    </row>
    <row r="208" spans="1:10" x14ac:dyDescent="0.2">
      <c r="A208" s="108" t="s">
        <v>913</v>
      </c>
      <c r="B208" s="108" t="s">
        <v>871</v>
      </c>
      <c r="C208" s="108">
        <v>3037</v>
      </c>
      <c r="D208" s="108" t="s">
        <v>738</v>
      </c>
      <c r="E208" s="108">
        <v>2009</v>
      </c>
      <c r="F208" s="108" t="s">
        <v>720</v>
      </c>
      <c r="G208" s="109">
        <v>1733.09</v>
      </c>
      <c r="H208" s="108" t="s">
        <v>522</v>
      </c>
      <c r="I208" s="129">
        <v>29777</v>
      </c>
      <c r="J208" s="126">
        <f t="shared" ca="1" si="3"/>
        <v>15267</v>
      </c>
    </row>
    <row r="209" spans="1:10" x14ac:dyDescent="0.2">
      <c r="A209" s="108" t="s">
        <v>914</v>
      </c>
      <c r="B209" s="108" t="s">
        <v>915</v>
      </c>
      <c r="C209" s="108">
        <v>3844</v>
      </c>
      <c r="D209" s="108" t="s">
        <v>724</v>
      </c>
      <c r="E209" s="108">
        <v>2009</v>
      </c>
      <c r="F209" s="108" t="s">
        <v>631</v>
      </c>
      <c r="G209" s="109">
        <v>2716.75</v>
      </c>
      <c r="H209" s="108" t="s">
        <v>517</v>
      </c>
      <c r="I209" s="129">
        <v>26245</v>
      </c>
      <c r="J209" s="126">
        <f t="shared" ca="1" si="3"/>
        <v>18799</v>
      </c>
    </row>
    <row r="210" spans="1:10" x14ac:dyDescent="0.2">
      <c r="A210" s="108" t="s">
        <v>916</v>
      </c>
      <c r="B210" s="108" t="s">
        <v>917</v>
      </c>
      <c r="C210" s="108">
        <v>3123</v>
      </c>
      <c r="D210" s="108" t="s">
        <v>738</v>
      </c>
      <c r="E210" s="108">
        <v>2009</v>
      </c>
      <c r="F210" s="108" t="s">
        <v>556</v>
      </c>
      <c r="G210" s="109">
        <v>2319.9899999999998</v>
      </c>
      <c r="H210" s="108" t="s">
        <v>522</v>
      </c>
      <c r="I210" s="129">
        <v>35699</v>
      </c>
      <c r="J210" s="126">
        <f t="shared" ca="1" si="3"/>
        <v>9345</v>
      </c>
    </row>
    <row r="211" spans="1:10" x14ac:dyDescent="0.2">
      <c r="A211" s="108" t="s">
        <v>918</v>
      </c>
      <c r="B211" s="108" t="s">
        <v>785</v>
      </c>
      <c r="C211" s="108">
        <v>3206</v>
      </c>
      <c r="D211" s="108" t="s">
        <v>724</v>
      </c>
      <c r="E211" s="108">
        <v>2009</v>
      </c>
      <c r="F211" s="108" t="s">
        <v>687</v>
      </c>
      <c r="G211" s="109">
        <v>1444.29</v>
      </c>
      <c r="H211" s="108" t="s">
        <v>517</v>
      </c>
      <c r="I211" s="129">
        <v>25949</v>
      </c>
      <c r="J211" s="126">
        <f t="shared" ca="1" si="3"/>
        <v>19095</v>
      </c>
    </row>
    <row r="212" spans="1:10" x14ac:dyDescent="0.2">
      <c r="A212" s="108" t="s">
        <v>919</v>
      </c>
      <c r="B212" s="108" t="s">
        <v>920</v>
      </c>
      <c r="C212" s="108">
        <v>3131</v>
      </c>
      <c r="D212" s="108" t="s">
        <v>584</v>
      </c>
      <c r="E212" s="108">
        <v>2009</v>
      </c>
      <c r="F212" s="108" t="s">
        <v>521</v>
      </c>
      <c r="G212" s="109">
        <v>3072.81</v>
      </c>
      <c r="H212" s="108" t="s">
        <v>522</v>
      </c>
      <c r="I212" s="129">
        <v>36019</v>
      </c>
      <c r="J212" s="126">
        <f t="shared" ca="1" si="3"/>
        <v>9025</v>
      </c>
    </row>
    <row r="213" spans="1:10" x14ac:dyDescent="0.2">
      <c r="A213" s="108" t="s">
        <v>919</v>
      </c>
      <c r="B213" s="108" t="s">
        <v>921</v>
      </c>
      <c r="C213" s="108">
        <v>3986</v>
      </c>
      <c r="D213" s="108" t="s">
        <v>584</v>
      </c>
      <c r="E213" s="108">
        <v>2009</v>
      </c>
      <c r="F213" s="108" t="s">
        <v>677</v>
      </c>
      <c r="G213" s="109">
        <v>3063.77</v>
      </c>
      <c r="H213" s="108" t="s">
        <v>517</v>
      </c>
      <c r="I213" s="129">
        <v>33652</v>
      </c>
      <c r="J213" s="126">
        <f t="shared" ca="1" si="3"/>
        <v>11392</v>
      </c>
    </row>
    <row r="214" spans="1:10" x14ac:dyDescent="0.2">
      <c r="A214" s="108" t="s">
        <v>922</v>
      </c>
      <c r="B214" s="108" t="s">
        <v>855</v>
      </c>
      <c r="C214" s="108">
        <v>3086</v>
      </c>
      <c r="D214" s="108" t="s">
        <v>584</v>
      </c>
      <c r="E214" s="108">
        <v>2009</v>
      </c>
      <c r="F214" s="108" t="s">
        <v>684</v>
      </c>
      <c r="G214" s="109">
        <v>1362.92</v>
      </c>
      <c r="H214" s="108" t="s">
        <v>522</v>
      </c>
      <c r="I214" s="129">
        <v>27339</v>
      </c>
      <c r="J214" s="126">
        <f t="shared" ca="1" si="3"/>
        <v>17705</v>
      </c>
    </row>
    <row r="215" spans="1:10" x14ac:dyDescent="0.2">
      <c r="A215" s="108" t="s">
        <v>923</v>
      </c>
      <c r="B215" s="108" t="s">
        <v>917</v>
      </c>
      <c r="C215" s="108">
        <v>3591</v>
      </c>
      <c r="D215" s="108" t="s">
        <v>738</v>
      </c>
      <c r="E215" s="108">
        <v>2009</v>
      </c>
      <c r="F215" s="108" t="s">
        <v>516</v>
      </c>
      <c r="G215" s="109">
        <v>2207.2199999999998</v>
      </c>
      <c r="H215" s="108" t="s">
        <v>522</v>
      </c>
      <c r="I215" s="129">
        <v>32164</v>
      </c>
      <c r="J215" s="126">
        <f t="shared" ca="1" si="3"/>
        <v>12880</v>
      </c>
    </row>
    <row r="216" spans="1:10" x14ac:dyDescent="0.2">
      <c r="A216" s="108" t="s">
        <v>924</v>
      </c>
      <c r="B216" s="108" t="s">
        <v>925</v>
      </c>
      <c r="C216" s="108">
        <v>3596</v>
      </c>
      <c r="D216" s="108" t="s">
        <v>926</v>
      </c>
      <c r="E216" s="108">
        <v>2009</v>
      </c>
      <c r="F216" s="108" t="s">
        <v>545</v>
      </c>
      <c r="G216" s="109">
        <v>2943.86</v>
      </c>
      <c r="H216" s="108" t="s">
        <v>517</v>
      </c>
      <c r="I216" s="129">
        <v>36306</v>
      </c>
      <c r="J216" s="126">
        <f t="shared" ca="1" si="3"/>
        <v>8738</v>
      </c>
    </row>
    <row r="217" spans="1:10" x14ac:dyDescent="0.2">
      <c r="A217" s="108" t="s">
        <v>927</v>
      </c>
      <c r="B217" s="108" t="s">
        <v>928</v>
      </c>
      <c r="C217" s="108">
        <v>3638</v>
      </c>
      <c r="D217" s="108" t="s">
        <v>738</v>
      </c>
      <c r="E217" s="108">
        <v>2009</v>
      </c>
      <c r="F217" s="108" t="s">
        <v>832</v>
      </c>
      <c r="G217" s="109">
        <v>1063.32</v>
      </c>
      <c r="H217" s="108" t="s">
        <v>522</v>
      </c>
      <c r="I217" s="129">
        <v>34965</v>
      </c>
      <c r="J217" s="126">
        <f t="shared" ca="1" si="3"/>
        <v>10079</v>
      </c>
    </row>
    <row r="218" spans="1:10" x14ac:dyDescent="0.2">
      <c r="A218" s="108" t="s">
        <v>927</v>
      </c>
      <c r="B218" s="108" t="s">
        <v>929</v>
      </c>
      <c r="C218" s="108">
        <v>3913</v>
      </c>
      <c r="D218" s="108" t="s">
        <v>724</v>
      </c>
      <c r="E218" s="108">
        <v>2009</v>
      </c>
      <c r="F218" s="108" t="s">
        <v>539</v>
      </c>
      <c r="G218" s="109">
        <v>1241.49</v>
      </c>
      <c r="H218" s="108" t="s">
        <v>517</v>
      </c>
      <c r="I218" s="129">
        <v>30256</v>
      </c>
      <c r="J218" s="126">
        <f t="shared" ca="1" si="3"/>
        <v>14788</v>
      </c>
    </row>
    <row r="219" spans="1:10" x14ac:dyDescent="0.2">
      <c r="A219" s="108" t="s">
        <v>927</v>
      </c>
      <c r="B219" s="108" t="s">
        <v>930</v>
      </c>
      <c r="C219" s="108">
        <v>3120</v>
      </c>
      <c r="D219" s="108" t="s">
        <v>724</v>
      </c>
      <c r="E219" s="108">
        <v>2009</v>
      </c>
      <c r="F219" s="108" t="s">
        <v>585</v>
      </c>
      <c r="G219" s="109">
        <v>2436.5100000000002</v>
      </c>
      <c r="H219" s="108" t="s">
        <v>522</v>
      </c>
      <c r="I219" s="129">
        <v>26089</v>
      </c>
      <c r="J219" s="126">
        <f t="shared" ca="1" si="3"/>
        <v>18955</v>
      </c>
    </row>
    <row r="220" spans="1:10" x14ac:dyDescent="0.2">
      <c r="A220" s="108" t="s">
        <v>927</v>
      </c>
      <c r="B220" s="108" t="s">
        <v>931</v>
      </c>
      <c r="C220" s="108">
        <v>3943</v>
      </c>
      <c r="D220" s="108" t="s">
        <v>745</v>
      </c>
      <c r="E220" s="108">
        <v>2009</v>
      </c>
      <c r="F220" s="108" t="s">
        <v>932</v>
      </c>
      <c r="G220" s="109">
        <v>2382.7399999999998</v>
      </c>
      <c r="H220" s="108" t="s">
        <v>517</v>
      </c>
      <c r="I220" s="129">
        <v>31267</v>
      </c>
      <c r="J220" s="126">
        <f t="shared" ca="1" si="3"/>
        <v>13777</v>
      </c>
    </row>
    <row r="221" spans="1:10" x14ac:dyDescent="0.2">
      <c r="A221" s="108" t="s">
        <v>933</v>
      </c>
      <c r="B221" s="108" t="s">
        <v>934</v>
      </c>
      <c r="C221" s="108">
        <v>3117</v>
      </c>
      <c r="D221" s="108" t="s">
        <v>745</v>
      </c>
      <c r="E221" s="108">
        <v>2009</v>
      </c>
      <c r="F221" s="108" t="s">
        <v>605</v>
      </c>
      <c r="G221" s="109">
        <v>3701.96</v>
      </c>
      <c r="H221" s="108" t="s">
        <v>517</v>
      </c>
      <c r="I221" s="129">
        <v>26899</v>
      </c>
      <c r="J221" s="126">
        <f t="shared" ca="1" si="3"/>
        <v>18145</v>
      </c>
    </row>
    <row r="222" spans="1:10" x14ac:dyDescent="0.2">
      <c r="A222" s="108" t="s">
        <v>935</v>
      </c>
      <c r="B222" s="108" t="s">
        <v>931</v>
      </c>
      <c r="C222" s="108">
        <v>3057</v>
      </c>
      <c r="D222" s="108" t="s">
        <v>745</v>
      </c>
      <c r="E222" s="108">
        <v>2009</v>
      </c>
      <c r="F222" s="108" t="s">
        <v>572</v>
      </c>
      <c r="G222" s="109">
        <v>1124.03</v>
      </c>
      <c r="H222" s="108" t="s">
        <v>517</v>
      </c>
      <c r="I222" s="129">
        <v>35903</v>
      </c>
      <c r="J222" s="126">
        <f t="shared" ca="1" si="3"/>
        <v>9141</v>
      </c>
    </row>
    <row r="223" spans="1:10" x14ac:dyDescent="0.2">
      <c r="A223" s="108" t="s">
        <v>936</v>
      </c>
      <c r="B223" s="108" t="s">
        <v>937</v>
      </c>
      <c r="C223" s="108">
        <v>3154</v>
      </c>
      <c r="D223" s="108" t="s">
        <v>724</v>
      </c>
      <c r="E223" s="108">
        <v>2009</v>
      </c>
      <c r="F223" s="108" t="s">
        <v>938</v>
      </c>
      <c r="G223" s="109">
        <v>1407.03</v>
      </c>
      <c r="H223" s="108" t="s">
        <v>522</v>
      </c>
      <c r="I223" s="129">
        <v>29553</v>
      </c>
      <c r="J223" s="126">
        <f t="shared" ca="1" si="3"/>
        <v>15491</v>
      </c>
    </row>
    <row r="224" spans="1:10" x14ac:dyDescent="0.2">
      <c r="A224" s="108" t="s">
        <v>664</v>
      </c>
      <c r="B224" s="108" t="s">
        <v>939</v>
      </c>
      <c r="C224" s="108">
        <v>3110</v>
      </c>
      <c r="D224" s="108" t="s">
        <v>584</v>
      </c>
      <c r="E224" s="108">
        <v>2009</v>
      </c>
      <c r="F224" s="108" t="s">
        <v>677</v>
      </c>
      <c r="G224" s="109">
        <v>3733.85</v>
      </c>
      <c r="H224" s="108" t="s">
        <v>522</v>
      </c>
      <c r="I224" s="129">
        <v>28490</v>
      </c>
      <c r="J224" s="126">
        <f t="shared" ca="1" si="3"/>
        <v>16554</v>
      </c>
    </row>
    <row r="225" spans="1:10" x14ac:dyDescent="0.2">
      <c r="A225" s="108" t="s">
        <v>940</v>
      </c>
      <c r="B225" s="108" t="s">
        <v>941</v>
      </c>
      <c r="C225" s="108">
        <v>3150</v>
      </c>
      <c r="D225" s="108" t="s">
        <v>724</v>
      </c>
      <c r="E225" s="108">
        <v>2009</v>
      </c>
      <c r="F225" s="108" t="s">
        <v>610</v>
      </c>
      <c r="G225" s="109">
        <v>2113.58</v>
      </c>
      <c r="H225" s="108" t="s">
        <v>522</v>
      </c>
      <c r="I225" s="129">
        <v>32768</v>
      </c>
      <c r="J225" s="126">
        <f t="shared" ca="1" si="3"/>
        <v>12276</v>
      </c>
    </row>
    <row r="226" spans="1:10" x14ac:dyDescent="0.2">
      <c r="A226" s="108" t="s">
        <v>942</v>
      </c>
      <c r="B226" s="108" t="s">
        <v>943</v>
      </c>
      <c r="C226" s="108">
        <v>3626</v>
      </c>
      <c r="D226" s="108" t="s">
        <v>944</v>
      </c>
      <c r="E226" s="108">
        <v>2009</v>
      </c>
      <c r="F226" s="108" t="s">
        <v>672</v>
      </c>
      <c r="G226" s="109">
        <v>1658.65</v>
      </c>
      <c r="H226" s="108" t="s">
        <v>517</v>
      </c>
      <c r="I226" s="129">
        <v>26345</v>
      </c>
      <c r="J226" s="126">
        <f t="shared" ca="1" si="3"/>
        <v>18699</v>
      </c>
    </row>
    <row r="227" spans="1:10" x14ac:dyDescent="0.2">
      <c r="A227" s="108" t="s">
        <v>945</v>
      </c>
      <c r="B227" s="108" t="s">
        <v>946</v>
      </c>
      <c r="C227" s="108">
        <v>3584</v>
      </c>
      <c r="D227" s="108" t="s">
        <v>738</v>
      </c>
      <c r="E227" s="108">
        <v>2009</v>
      </c>
      <c r="F227" s="108" t="s">
        <v>947</v>
      </c>
      <c r="G227" s="109">
        <v>2273.6</v>
      </c>
      <c r="H227" s="108" t="s">
        <v>522</v>
      </c>
      <c r="I227" s="129">
        <v>28777</v>
      </c>
      <c r="J227" s="126">
        <f t="shared" ca="1" si="3"/>
        <v>16267</v>
      </c>
    </row>
    <row r="228" spans="1:10" x14ac:dyDescent="0.2">
      <c r="A228" s="108" t="s">
        <v>948</v>
      </c>
      <c r="B228" s="108" t="s">
        <v>805</v>
      </c>
      <c r="C228" s="108">
        <v>3644</v>
      </c>
      <c r="D228" s="108" t="s">
        <v>584</v>
      </c>
      <c r="E228" s="108">
        <v>2009</v>
      </c>
      <c r="F228" s="108" t="s">
        <v>581</v>
      </c>
      <c r="G228" s="109">
        <v>1552.96</v>
      </c>
      <c r="H228" s="108" t="s">
        <v>517</v>
      </c>
      <c r="I228" s="129">
        <v>35382</v>
      </c>
      <c r="J228" s="126">
        <f t="shared" ca="1" si="3"/>
        <v>9662</v>
      </c>
    </row>
    <row r="229" spans="1:10" x14ac:dyDescent="0.2">
      <c r="A229" s="108" t="s">
        <v>949</v>
      </c>
      <c r="B229" s="108" t="s">
        <v>787</v>
      </c>
      <c r="C229" s="108">
        <v>3032</v>
      </c>
      <c r="D229" s="108" t="s">
        <v>724</v>
      </c>
      <c r="E229" s="108">
        <v>2009</v>
      </c>
      <c r="F229" s="108" t="s">
        <v>556</v>
      </c>
      <c r="G229" s="109">
        <v>1887.96</v>
      </c>
      <c r="H229" s="108" t="s">
        <v>517</v>
      </c>
      <c r="I229" s="129">
        <v>27450</v>
      </c>
      <c r="J229" s="126">
        <f t="shared" ca="1" si="3"/>
        <v>17594</v>
      </c>
    </row>
    <row r="230" spans="1:10" x14ac:dyDescent="0.2">
      <c r="A230" s="108" t="s">
        <v>950</v>
      </c>
      <c r="B230" s="108" t="s">
        <v>855</v>
      </c>
      <c r="C230" s="108">
        <v>3764</v>
      </c>
      <c r="D230" s="108" t="s">
        <v>584</v>
      </c>
      <c r="E230" s="108">
        <v>2009</v>
      </c>
      <c r="F230" s="108" t="s">
        <v>578</v>
      </c>
      <c r="G230" s="109">
        <v>3639.67</v>
      </c>
      <c r="H230" s="108" t="s">
        <v>522</v>
      </c>
      <c r="I230" s="129">
        <v>31564</v>
      </c>
      <c r="J230" s="126">
        <f t="shared" ca="1" si="3"/>
        <v>13480</v>
      </c>
    </row>
    <row r="231" spans="1:10" x14ac:dyDescent="0.2">
      <c r="A231" s="108" t="s">
        <v>951</v>
      </c>
      <c r="B231" s="108" t="s">
        <v>952</v>
      </c>
      <c r="C231" s="108">
        <v>3881</v>
      </c>
      <c r="D231" s="108" t="s">
        <v>584</v>
      </c>
      <c r="E231" s="108">
        <v>2009</v>
      </c>
      <c r="F231" s="108" t="s">
        <v>725</v>
      </c>
      <c r="G231" s="109">
        <v>1091.3699999999999</v>
      </c>
      <c r="H231" s="108" t="s">
        <v>522</v>
      </c>
      <c r="I231" s="129">
        <v>26144</v>
      </c>
      <c r="J231" s="126">
        <f t="shared" ca="1" si="3"/>
        <v>18900</v>
      </c>
    </row>
    <row r="232" spans="1:10" x14ac:dyDescent="0.2">
      <c r="A232" s="108" t="s">
        <v>953</v>
      </c>
      <c r="B232" s="108" t="s">
        <v>841</v>
      </c>
      <c r="C232" s="108">
        <v>3073</v>
      </c>
      <c r="D232" s="108" t="s">
        <v>584</v>
      </c>
      <c r="E232" s="108">
        <v>2009</v>
      </c>
      <c r="F232" s="108" t="s">
        <v>631</v>
      </c>
      <c r="G232" s="109">
        <v>2686.2</v>
      </c>
      <c r="H232" s="108" t="s">
        <v>517</v>
      </c>
      <c r="I232" s="129">
        <v>28192</v>
      </c>
      <c r="J232" s="126">
        <f t="shared" ca="1" si="3"/>
        <v>16852</v>
      </c>
    </row>
    <row r="233" spans="1:10" x14ac:dyDescent="0.2">
      <c r="A233" s="108" t="s">
        <v>954</v>
      </c>
      <c r="B233" s="108" t="s">
        <v>879</v>
      </c>
      <c r="C233" s="108">
        <v>3630</v>
      </c>
      <c r="D233" s="108" t="s">
        <v>724</v>
      </c>
      <c r="E233" s="108">
        <v>2009</v>
      </c>
      <c r="F233" s="108" t="s">
        <v>837</v>
      </c>
      <c r="G233" s="109">
        <v>2239.52</v>
      </c>
      <c r="H233" s="108" t="s">
        <v>522</v>
      </c>
      <c r="I233" s="129">
        <v>35541</v>
      </c>
      <c r="J233" s="126">
        <f t="shared" ca="1" si="3"/>
        <v>9503</v>
      </c>
    </row>
    <row r="234" spans="1:10" x14ac:dyDescent="0.2">
      <c r="A234" s="108" t="s">
        <v>955</v>
      </c>
      <c r="B234" s="108" t="s">
        <v>748</v>
      </c>
      <c r="C234" s="108">
        <v>3413</v>
      </c>
      <c r="D234" s="108" t="s">
        <v>738</v>
      </c>
      <c r="E234" s="108">
        <v>2009</v>
      </c>
      <c r="F234" s="108" t="s">
        <v>677</v>
      </c>
      <c r="G234" s="109">
        <v>2842.18</v>
      </c>
      <c r="H234" s="108" t="s">
        <v>517</v>
      </c>
      <c r="I234" s="129">
        <v>31034</v>
      </c>
      <c r="J234" s="126">
        <f t="shared" ca="1" si="3"/>
        <v>14010</v>
      </c>
    </row>
    <row r="235" spans="1:10" x14ac:dyDescent="0.2">
      <c r="A235" s="108" t="s">
        <v>956</v>
      </c>
      <c r="B235" s="108" t="s">
        <v>957</v>
      </c>
      <c r="C235" s="108">
        <v>3128</v>
      </c>
      <c r="D235" s="108" t="s">
        <v>724</v>
      </c>
      <c r="E235" s="108">
        <v>2009</v>
      </c>
      <c r="F235" s="108" t="s">
        <v>938</v>
      </c>
      <c r="G235" s="109">
        <v>1235.1500000000001</v>
      </c>
      <c r="H235" s="108" t="s">
        <v>522</v>
      </c>
      <c r="I235" s="129">
        <v>36929</v>
      </c>
      <c r="J235" s="126">
        <f t="shared" ca="1" si="3"/>
        <v>8115</v>
      </c>
    </row>
    <row r="236" spans="1:10" x14ac:dyDescent="0.2">
      <c r="A236" s="108" t="s">
        <v>958</v>
      </c>
      <c r="B236" s="108" t="s">
        <v>928</v>
      </c>
      <c r="C236" s="108">
        <v>3142</v>
      </c>
      <c r="D236" s="108" t="s">
        <v>724</v>
      </c>
      <c r="E236" s="108">
        <v>2009</v>
      </c>
      <c r="F236" s="108" t="s">
        <v>823</v>
      </c>
      <c r="G236" s="109">
        <v>1694.55</v>
      </c>
      <c r="H236" s="108" t="s">
        <v>522</v>
      </c>
      <c r="I236" s="129">
        <v>32044</v>
      </c>
      <c r="J236" s="126">
        <f t="shared" ca="1" si="3"/>
        <v>13000</v>
      </c>
    </row>
    <row r="237" spans="1:10" x14ac:dyDescent="0.2">
      <c r="A237" s="108" t="s">
        <v>959</v>
      </c>
      <c r="B237" s="108" t="s">
        <v>793</v>
      </c>
      <c r="C237" s="108">
        <v>3552</v>
      </c>
      <c r="D237" s="108" t="s">
        <v>584</v>
      </c>
      <c r="E237" s="108">
        <v>2009</v>
      </c>
      <c r="F237" s="108" t="s">
        <v>545</v>
      </c>
      <c r="G237" s="109">
        <v>2766.9</v>
      </c>
      <c r="H237" s="108" t="s">
        <v>517</v>
      </c>
      <c r="I237" s="129">
        <v>25792</v>
      </c>
      <c r="J237" s="126">
        <f t="shared" ca="1" si="3"/>
        <v>19252</v>
      </c>
    </row>
    <row r="238" spans="1:10" x14ac:dyDescent="0.2">
      <c r="A238" s="108" t="s">
        <v>960</v>
      </c>
      <c r="B238" s="108" t="s">
        <v>855</v>
      </c>
      <c r="C238" s="108">
        <v>3733</v>
      </c>
      <c r="D238" s="108" t="s">
        <v>584</v>
      </c>
      <c r="E238" s="108">
        <v>2009</v>
      </c>
      <c r="F238" s="108" t="s">
        <v>750</v>
      </c>
      <c r="G238" s="109">
        <v>1929.18</v>
      </c>
      <c r="H238" s="108" t="s">
        <v>522</v>
      </c>
      <c r="I238" s="129">
        <v>31063</v>
      </c>
      <c r="J238" s="126">
        <f t="shared" ca="1" si="3"/>
        <v>13981</v>
      </c>
    </row>
    <row r="239" spans="1:10" x14ac:dyDescent="0.2">
      <c r="A239" s="108" t="s">
        <v>961</v>
      </c>
      <c r="B239" s="108" t="s">
        <v>962</v>
      </c>
      <c r="C239" s="108">
        <v>3139</v>
      </c>
      <c r="D239" s="108" t="s">
        <v>724</v>
      </c>
      <c r="E239" s="108">
        <v>2009</v>
      </c>
      <c r="F239" s="108" t="s">
        <v>846</v>
      </c>
      <c r="G239" s="109">
        <v>2310.34</v>
      </c>
      <c r="H239" s="108" t="s">
        <v>517</v>
      </c>
      <c r="I239" s="129">
        <v>35012</v>
      </c>
      <c r="J239" s="126">
        <f t="shared" ca="1" si="3"/>
        <v>10032</v>
      </c>
    </row>
    <row r="240" spans="1:10" x14ac:dyDescent="0.2">
      <c r="A240" s="108" t="s">
        <v>963</v>
      </c>
      <c r="B240" s="108" t="s">
        <v>964</v>
      </c>
      <c r="C240" s="108">
        <v>3015</v>
      </c>
      <c r="D240" s="108" t="s">
        <v>745</v>
      </c>
      <c r="E240" s="108">
        <v>2009</v>
      </c>
      <c r="F240" s="108" t="s">
        <v>677</v>
      </c>
      <c r="G240" s="109">
        <v>2951.23</v>
      </c>
      <c r="H240" s="108" t="s">
        <v>517</v>
      </c>
      <c r="I240" s="129">
        <v>27947</v>
      </c>
      <c r="J240" s="126">
        <f t="shared" ca="1" si="3"/>
        <v>17097</v>
      </c>
    </row>
    <row r="241" spans="1:10" x14ac:dyDescent="0.2">
      <c r="A241" s="108" t="s">
        <v>965</v>
      </c>
      <c r="B241" s="108" t="s">
        <v>787</v>
      </c>
      <c r="C241" s="108">
        <v>3103</v>
      </c>
      <c r="D241" s="108" t="s">
        <v>724</v>
      </c>
      <c r="E241" s="108">
        <v>2009</v>
      </c>
      <c r="F241" s="108" t="s">
        <v>556</v>
      </c>
      <c r="G241" s="109">
        <v>2420.66</v>
      </c>
      <c r="H241" s="108" t="s">
        <v>517</v>
      </c>
      <c r="I241" s="129">
        <v>34464</v>
      </c>
      <c r="J241" s="126">
        <f t="shared" ca="1" si="3"/>
        <v>10580</v>
      </c>
    </row>
    <row r="242" spans="1:10" x14ac:dyDescent="0.2">
      <c r="A242" s="108" t="s">
        <v>966</v>
      </c>
      <c r="B242" s="108" t="s">
        <v>807</v>
      </c>
      <c r="C242" s="108">
        <v>3198</v>
      </c>
      <c r="D242" s="108" t="s">
        <v>724</v>
      </c>
      <c r="E242" s="108">
        <v>2009</v>
      </c>
      <c r="F242" s="108" t="s">
        <v>967</v>
      </c>
      <c r="G242" s="109">
        <v>3586.33</v>
      </c>
      <c r="H242" s="108" t="s">
        <v>522</v>
      </c>
      <c r="I242" s="129">
        <v>26705</v>
      </c>
      <c r="J242" s="126">
        <f t="shared" ca="1" si="3"/>
        <v>18339</v>
      </c>
    </row>
    <row r="243" spans="1:10" x14ac:dyDescent="0.2">
      <c r="A243" s="108" t="s">
        <v>968</v>
      </c>
      <c r="B243" s="108" t="s">
        <v>969</v>
      </c>
      <c r="C243" s="108">
        <v>3004</v>
      </c>
      <c r="D243" s="108" t="s">
        <v>745</v>
      </c>
      <c r="E243" s="108">
        <v>2009</v>
      </c>
      <c r="F243" s="108" t="s">
        <v>553</v>
      </c>
      <c r="G243" s="109">
        <v>2446.34</v>
      </c>
      <c r="H243" s="108" t="s">
        <v>522</v>
      </c>
      <c r="I243" s="129">
        <v>27191</v>
      </c>
      <c r="J243" s="126">
        <f t="shared" ca="1" si="3"/>
        <v>17853</v>
      </c>
    </row>
    <row r="244" spans="1:10" x14ac:dyDescent="0.2">
      <c r="A244" s="108" t="s">
        <v>970</v>
      </c>
      <c r="B244" s="108" t="s">
        <v>971</v>
      </c>
      <c r="C244" s="108">
        <v>3125</v>
      </c>
      <c r="D244" s="108" t="s">
        <v>535</v>
      </c>
      <c r="E244" s="108">
        <v>2009</v>
      </c>
      <c r="F244" s="108" t="s">
        <v>750</v>
      </c>
      <c r="G244" s="109">
        <v>1605.42</v>
      </c>
      <c r="H244" s="108" t="s">
        <v>517</v>
      </c>
      <c r="I244" s="129">
        <v>34974</v>
      </c>
      <c r="J244" s="126">
        <f t="shared" ca="1" si="3"/>
        <v>10070</v>
      </c>
    </row>
    <row r="245" spans="1:10" x14ac:dyDescent="0.2">
      <c r="A245" s="108" t="s">
        <v>972</v>
      </c>
      <c r="B245" s="108" t="s">
        <v>973</v>
      </c>
      <c r="C245" s="108">
        <v>3629</v>
      </c>
      <c r="D245" s="108" t="s">
        <v>724</v>
      </c>
      <c r="E245" s="108">
        <v>2009</v>
      </c>
      <c r="F245" s="108" t="s">
        <v>532</v>
      </c>
      <c r="G245" s="109">
        <v>3546.74</v>
      </c>
      <c r="H245" s="108" t="s">
        <v>522</v>
      </c>
      <c r="I245" s="129">
        <v>26014</v>
      </c>
      <c r="J245" s="126">
        <f t="shared" ca="1" si="3"/>
        <v>19030</v>
      </c>
    </row>
    <row r="246" spans="1:10" x14ac:dyDescent="0.2">
      <c r="A246" s="108" t="s">
        <v>974</v>
      </c>
      <c r="B246" s="108" t="s">
        <v>975</v>
      </c>
      <c r="C246" s="108">
        <v>3017</v>
      </c>
      <c r="D246" s="108" t="s">
        <v>515</v>
      </c>
      <c r="E246" s="108">
        <v>2009</v>
      </c>
      <c r="F246" s="108" t="s">
        <v>631</v>
      </c>
      <c r="G246" s="109">
        <v>2348.16</v>
      </c>
      <c r="H246" s="108" t="s">
        <v>517</v>
      </c>
      <c r="I246" s="129">
        <v>32161</v>
      </c>
      <c r="J246" s="126">
        <f t="shared" ca="1" si="3"/>
        <v>12883</v>
      </c>
    </row>
    <row r="247" spans="1:10" x14ac:dyDescent="0.2">
      <c r="A247" s="108" t="s">
        <v>976</v>
      </c>
      <c r="B247" s="108" t="s">
        <v>855</v>
      </c>
      <c r="C247" s="108">
        <v>3166</v>
      </c>
      <c r="D247" s="108" t="s">
        <v>745</v>
      </c>
      <c r="E247" s="108">
        <v>2009</v>
      </c>
      <c r="F247" s="108" t="s">
        <v>526</v>
      </c>
      <c r="G247" s="109">
        <v>2677.48</v>
      </c>
      <c r="H247" s="108" t="s">
        <v>522</v>
      </c>
      <c r="I247" s="129">
        <v>33325</v>
      </c>
      <c r="J247" s="126">
        <f t="shared" ca="1" si="3"/>
        <v>11719</v>
      </c>
    </row>
    <row r="248" spans="1:10" x14ac:dyDescent="0.2">
      <c r="A248" s="108" t="s">
        <v>977</v>
      </c>
      <c r="B248" s="108" t="s">
        <v>978</v>
      </c>
      <c r="C248" s="108">
        <v>3663</v>
      </c>
      <c r="D248" s="108" t="s">
        <v>745</v>
      </c>
      <c r="E248" s="108">
        <v>2009</v>
      </c>
      <c r="F248" s="108" t="s">
        <v>556</v>
      </c>
      <c r="G248" s="109">
        <v>2307.1</v>
      </c>
      <c r="H248" s="108" t="s">
        <v>517</v>
      </c>
      <c r="I248" s="129">
        <v>29164</v>
      </c>
      <c r="J248" s="126">
        <f t="shared" ca="1" si="3"/>
        <v>15880</v>
      </c>
    </row>
    <row r="249" spans="1:10" x14ac:dyDescent="0.2">
      <c r="A249" s="108" t="s">
        <v>979</v>
      </c>
      <c r="B249" s="108" t="s">
        <v>980</v>
      </c>
      <c r="C249" s="108">
        <v>3121</v>
      </c>
      <c r="D249" s="108" t="s">
        <v>724</v>
      </c>
      <c r="E249" s="108">
        <v>2009</v>
      </c>
      <c r="F249" s="108" t="s">
        <v>835</v>
      </c>
      <c r="G249" s="109">
        <v>2240.9899999999998</v>
      </c>
      <c r="H249" s="108" t="s">
        <v>517</v>
      </c>
      <c r="I249" s="129">
        <v>31943</v>
      </c>
      <c r="J249" s="126">
        <f t="shared" ca="1" si="3"/>
        <v>13101</v>
      </c>
    </row>
    <row r="250" spans="1:10" x14ac:dyDescent="0.2">
      <c r="A250" s="108" t="s">
        <v>981</v>
      </c>
      <c r="B250" s="108" t="s">
        <v>921</v>
      </c>
      <c r="C250" s="108">
        <v>3185</v>
      </c>
      <c r="D250" s="108" t="s">
        <v>584</v>
      </c>
      <c r="E250" s="108">
        <v>2009</v>
      </c>
      <c r="F250" s="108" t="s">
        <v>746</v>
      </c>
      <c r="G250" s="109">
        <v>1341.96</v>
      </c>
      <c r="H250" s="108" t="s">
        <v>517</v>
      </c>
      <c r="I250" s="129">
        <v>30365</v>
      </c>
      <c r="J250" s="126">
        <f t="shared" ca="1" si="3"/>
        <v>14679</v>
      </c>
    </row>
    <row r="251" spans="1:10" x14ac:dyDescent="0.2">
      <c r="A251" s="108" t="s">
        <v>982</v>
      </c>
      <c r="B251" s="108" t="s">
        <v>848</v>
      </c>
      <c r="C251" s="108">
        <v>3890</v>
      </c>
      <c r="D251" s="108" t="s">
        <v>535</v>
      </c>
      <c r="E251" s="108">
        <v>2009</v>
      </c>
      <c r="F251" s="108" t="s">
        <v>669</v>
      </c>
      <c r="G251" s="109">
        <v>1776.89</v>
      </c>
      <c r="H251" s="108" t="s">
        <v>517</v>
      </c>
      <c r="I251" s="129">
        <v>26862</v>
      </c>
      <c r="J251" s="126">
        <f t="shared" ca="1" si="3"/>
        <v>18182</v>
      </c>
    </row>
    <row r="252" spans="1:10" x14ac:dyDescent="0.2">
      <c r="A252" s="108" t="s">
        <v>983</v>
      </c>
      <c r="B252" s="108" t="s">
        <v>984</v>
      </c>
      <c r="C252" s="108">
        <v>3628</v>
      </c>
      <c r="D252" s="108" t="s">
        <v>584</v>
      </c>
      <c r="E252" s="108">
        <v>2009</v>
      </c>
      <c r="F252" s="108" t="s">
        <v>835</v>
      </c>
      <c r="G252" s="109">
        <v>2506.4499999999998</v>
      </c>
      <c r="H252" s="108" t="s">
        <v>517</v>
      </c>
      <c r="I252" s="129">
        <v>32599</v>
      </c>
      <c r="J252" s="126">
        <f t="shared" ca="1" si="3"/>
        <v>12445</v>
      </c>
    </row>
    <row r="253" spans="1:10" x14ac:dyDescent="0.2">
      <c r="A253" s="108" t="s">
        <v>985</v>
      </c>
      <c r="B253" s="108" t="s">
        <v>758</v>
      </c>
      <c r="C253" s="108">
        <v>3031</v>
      </c>
      <c r="D253" s="108" t="s">
        <v>584</v>
      </c>
      <c r="E253" s="108">
        <v>2009</v>
      </c>
      <c r="F253" s="108" t="s">
        <v>986</v>
      </c>
      <c r="G253" s="109">
        <v>2684.74</v>
      </c>
      <c r="H253" s="108" t="s">
        <v>517</v>
      </c>
      <c r="I253" s="129">
        <v>32098</v>
      </c>
      <c r="J253" s="126">
        <f t="shared" ca="1" si="3"/>
        <v>12946</v>
      </c>
    </row>
    <row r="254" spans="1:10" x14ac:dyDescent="0.2">
      <c r="A254" s="108" t="s">
        <v>987</v>
      </c>
      <c r="B254" s="108" t="s">
        <v>980</v>
      </c>
      <c r="C254" s="108">
        <v>3502</v>
      </c>
      <c r="D254" s="108" t="s">
        <v>724</v>
      </c>
      <c r="E254" s="108">
        <v>2009</v>
      </c>
      <c r="F254" s="108" t="s">
        <v>556</v>
      </c>
      <c r="G254" s="109">
        <v>2035.99</v>
      </c>
      <c r="H254" s="108" t="s">
        <v>517</v>
      </c>
      <c r="I254" s="129">
        <v>35823</v>
      </c>
      <c r="J254" s="126">
        <f t="shared" ca="1" si="3"/>
        <v>9221</v>
      </c>
    </row>
    <row r="255" spans="1:10" x14ac:dyDescent="0.2">
      <c r="A255" s="108" t="s">
        <v>988</v>
      </c>
      <c r="B255" s="108" t="s">
        <v>989</v>
      </c>
      <c r="C255" s="108">
        <v>3045</v>
      </c>
      <c r="D255" s="108" t="s">
        <v>990</v>
      </c>
      <c r="E255" s="108">
        <v>2009</v>
      </c>
      <c r="F255" s="108" t="s">
        <v>581</v>
      </c>
      <c r="G255" s="109">
        <v>1399.35</v>
      </c>
      <c r="H255" s="108" t="s">
        <v>517</v>
      </c>
      <c r="I255" s="129">
        <v>29926</v>
      </c>
      <c r="J255" s="126">
        <f t="shared" ca="1" si="3"/>
        <v>15118</v>
      </c>
    </row>
    <row r="256" spans="1:10" x14ac:dyDescent="0.2">
      <c r="A256" s="108" t="s">
        <v>991</v>
      </c>
      <c r="B256" s="108" t="s">
        <v>841</v>
      </c>
      <c r="C256" s="108">
        <v>3051</v>
      </c>
      <c r="D256" s="108" t="s">
        <v>745</v>
      </c>
      <c r="E256" s="108">
        <v>2009</v>
      </c>
      <c r="F256" s="108" t="s">
        <v>556</v>
      </c>
      <c r="G256" s="109">
        <v>2428.34</v>
      </c>
      <c r="H256" s="108" t="s">
        <v>517</v>
      </c>
      <c r="I256" s="129">
        <v>30015</v>
      </c>
      <c r="J256" s="126">
        <f t="shared" ca="1" si="3"/>
        <v>15029</v>
      </c>
    </row>
    <row r="257" spans="1:10" x14ac:dyDescent="0.2">
      <c r="A257" s="108" t="s">
        <v>992</v>
      </c>
      <c r="B257" s="108" t="s">
        <v>993</v>
      </c>
      <c r="C257" s="108">
        <v>3102</v>
      </c>
      <c r="D257" s="108" t="s">
        <v>584</v>
      </c>
      <c r="E257" s="108">
        <v>2009</v>
      </c>
      <c r="F257" s="108" t="s">
        <v>634</v>
      </c>
      <c r="G257" s="109">
        <v>1588.48</v>
      </c>
      <c r="H257" s="108" t="s">
        <v>517</v>
      </c>
      <c r="I257" s="129">
        <v>26588</v>
      </c>
      <c r="J257" s="126">
        <f t="shared" ca="1" si="3"/>
        <v>18456</v>
      </c>
    </row>
    <row r="258" spans="1:10" x14ac:dyDescent="0.2">
      <c r="A258" s="108" t="s">
        <v>711</v>
      </c>
      <c r="B258" s="108" t="s">
        <v>994</v>
      </c>
      <c r="C258" s="108">
        <v>3608</v>
      </c>
      <c r="D258" s="108" t="s">
        <v>584</v>
      </c>
      <c r="E258" s="108">
        <v>2009</v>
      </c>
      <c r="F258" s="108" t="s">
        <v>623</v>
      </c>
      <c r="G258" s="109">
        <v>1379.12</v>
      </c>
      <c r="H258" s="108" t="s">
        <v>517</v>
      </c>
      <c r="I258" s="129">
        <v>32335</v>
      </c>
      <c r="J258" s="126">
        <f t="shared" ca="1" si="3"/>
        <v>12709</v>
      </c>
    </row>
    <row r="259" spans="1:10" x14ac:dyDescent="0.2">
      <c r="A259" s="108" t="s">
        <v>995</v>
      </c>
      <c r="B259" s="108" t="s">
        <v>882</v>
      </c>
      <c r="C259" s="108">
        <v>3733</v>
      </c>
      <c r="D259" s="108" t="s">
        <v>584</v>
      </c>
      <c r="E259" s="108">
        <v>2009</v>
      </c>
      <c r="F259" s="108" t="s">
        <v>864</v>
      </c>
      <c r="G259" s="109">
        <v>1539.65</v>
      </c>
      <c r="H259" s="108" t="s">
        <v>517</v>
      </c>
      <c r="I259" s="129">
        <v>32756</v>
      </c>
      <c r="J259" s="126">
        <f t="shared" ref="J259:J285" ca="1" si="4">TODAY()-I259</f>
        <v>12288</v>
      </c>
    </row>
    <row r="260" spans="1:10" x14ac:dyDescent="0.2">
      <c r="A260" s="108" t="s">
        <v>996</v>
      </c>
      <c r="B260" s="108" t="s">
        <v>800</v>
      </c>
      <c r="C260" s="108">
        <v>3019</v>
      </c>
      <c r="D260" s="108" t="s">
        <v>584</v>
      </c>
      <c r="E260" s="108">
        <v>2009</v>
      </c>
      <c r="F260" s="108" t="s">
        <v>823</v>
      </c>
      <c r="G260" s="109">
        <v>1259.02</v>
      </c>
      <c r="H260" s="108" t="s">
        <v>517</v>
      </c>
      <c r="I260" s="129">
        <v>28357</v>
      </c>
      <c r="J260" s="126">
        <f t="shared" ca="1" si="4"/>
        <v>16687</v>
      </c>
    </row>
    <row r="261" spans="1:10" x14ac:dyDescent="0.2">
      <c r="A261" s="108" t="s">
        <v>997</v>
      </c>
      <c r="B261" s="108" t="s">
        <v>998</v>
      </c>
      <c r="C261" s="108">
        <v>3864</v>
      </c>
      <c r="D261" s="108" t="s">
        <v>724</v>
      </c>
      <c r="E261" s="108">
        <v>2009</v>
      </c>
      <c r="F261" s="108" t="s">
        <v>590</v>
      </c>
      <c r="G261" s="109">
        <v>1307.6400000000001</v>
      </c>
      <c r="H261" s="108" t="s">
        <v>517</v>
      </c>
      <c r="I261" s="129">
        <v>33360</v>
      </c>
      <c r="J261" s="126">
        <f t="shared" ca="1" si="4"/>
        <v>11684</v>
      </c>
    </row>
    <row r="262" spans="1:10" x14ac:dyDescent="0.2">
      <c r="A262" s="108" t="s">
        <v>717</v>
      </c>
      <c r="B262" s="108" t="s">
        <v>999</v>
      </c>
      <c r="C262" s="108">
        <v>3982</v>
      </c>
      <c r="D262" s="108" t="s">
        <v>584</v>
      </c>
      <c r="E262" s="108">
        <v>2009</v>
      </c>
      <c r="F262" s="108" t="s">
        <v>542</v>
      </c>
      <c r="G262" s="109">
        <v>1737.86</v>
      </c>
      <c r="H262" s="108" t="s">
        <v>517</v>
      </c>
      <c r="I262" s="129">
        <v>33612</v>
      </c>
      <c r="J262" s="126">
        <f t="shared" ca="1" si="4"/>
        <v>11432</v>
      </c>
    </row>
    <row r="263" spans="1:10" x14ac:dyDescent="0.2">
      <c r="A263" s="108" t="s">
        <v>1000</v>
      </c>
      <c r="B263" s="108" t="s">
        <v>879</v>
      </c>
      <c r="C263" s="108">
        <v>3333</v>
      </c>
      <c r="D263" s="108" t="s">
        <v>724</v>
      </c>
      <c r="E263" s="108">
        <v>2009</v>
      </c>
      <c r="F263" s="108" t="s">
        <v>578</v>
      </c>
      <c r="G263" s="109">
        <v>3578.47</v>
      </c>
      <c r="H263" s="108" t="s">
        <v>522</v>
      </c>
      <c r="I263" s="129">
        <v>26090</v>
      </c>
      <c r="J263" s="126">
        <f t="shared" ca="1" si="4"/>
        <v>18954</v>
      </c>
    </row>
    <row r="264" spans="1:10" x14ac:dyDescent="0.2">
      <c r="A264" s="108" t="s">
        <v>1001</v>
      </c>
      <c r="B264" s="108" t="s">
        <v>921</v>
      </c>
      <c r="C264" s="108">
        <v>3064</v>
      </c>
      <c r="D264" s="108" t="s">
        <v>584</v>
      </c>
      <c r="E264" s="108">
        <v>2009</v>
      </c>
      <c r="F264" s="108" t="s">
        <v>846</v>
      </c>
      <c r="G264" s="109">
        <v>2181.9</v>
      </c>
      <c r="H264" s="108" t="s">
        <v>517</v>
      </c>
      <c r="I264" s="129">
        <v>30156</v>
      </c>
      <c r="J264" s="126">
        <f t="shared" ca="1" si="4"/>
        <v>14888</v>
      </c>
    </row>
    <row r="265" spans="1:10" x14ac:dyDescent="0.2">
      <c r="A265" s="108" t="s">
        <v>1002</v>
      </c>
      <c r="B265" s="108" t="s">
        <v>541</v>
      </c>
      <c r="C265" s="108">
        <v>3081</v>
      </c>
      <c r="D265" s="108" t="s">
        <v>584</v>
      </c>
      <c r="E265" s="108">
        <v>2009</v>
      </c>
      <c r="F265" s="108" t="s">
        <v>542</v>
      </c>
      <c r="G265" s="109">
        <v>1891.47</v>
      </c>
      <c r="H265" s="108" t="s">
        <v>517</v>
      </c>
      <c r="I265" s="129">
        <v>34302</v>
      </c>
      <c r="J265" s="126">
        <f t="shared" ca="1" si="4"/>
        <v>10742</v>
      </c>
    </row>
    <row r="266" spans="1:10" x14ac:dyDescent="0.2">
      <c r="A266" s="108" t="s">
        <v>1003</v>
      </c>
      <c r="B266" s="108" t="s">
        <v>583</v>
      </c>
      <c r="C266" s="108">
        <v>3018</v>
      </c>
      <c r="D266" s="108" t="s">
        <v>584</v>
      </c>
      <c r="E266" s="108">
        <v>2009</v>
      </c>
      <c r="F266" s="108" t="s">
        <v>1004</v>
      </c>
      <c r="G266" s="109">
        <v>1994.49</v>
      </c>
      <c r="H266" s="108" t="s">
        <v>517</v>
      </c>
      <c r="I266" s="129">
        <v>32620</v>
      </c>
      <c r="J266" s="126">
        <f t="shared" ca="1" si="4"/>
        <v>12424</v>
      </c>
    </row>
    <row r="267" spans="1:10" x14ac:dyDescent="0.2">
      <c r="A267" s="108" t="s">
        <v>1005</v>
      </c>
      <c r="B267" s="108" t="s">
        <v>1006</v>
      </c>
      <c r="C267" s="108">
        <v>3559</v>
      </c>
      <c r="D267" s="108" t="s">
        <v>515</v>
      </c>
      <c r="E267" s="108">
        <v>2009</v>
      </c>
      <c r="F267" s="108" t="s">
        <v>594</v>
      </c>
      <c r="G267" s="109">
        <v>3465.59</v>
      </c>
      <c r="H267" s="108" t="s">
        <v>517</v>
      </c>
      <c r="I267" s="129">
        <v>30816</v>
      </c>
      <c r="J267" s="126">
        <f t="shared" ca="1" si="4"/>
        <v>14228</v>
      </c>
    </row>
    <row r="268" spans="1:10" x14ac:dyDescent="0.2">
      <c r="A268" s="108" t="s">
        <v>1007</v>
      </c>
      <c r="B268" s="108" t="s">
        <v>1008</v>
      </c>
      <c r="C268" s="108">
        <v>3096</v>
      </c>
      <c r="D268" s="108" t="s">
        <v>584</v>
      </c>
      <c r="E268" s="108">
        <v>2009</v>
      </c>
      <c r="F268" s="108" t="s">
        <v>1009</v>
      </c>
      <c r="G268" s="109">
        <v>1602.13</v>
      </c>
      <c r="H268" s="108" t="s">
        <v>517</v>
      </c>
      <c r="I268" s="129">
        <v>35658</v>
      </c>
      <c r="J268" s="126">
        <f t="shared" ca="1" si="4"/>
        <v>9386</v>
      </c>
    </row>
    <row r="269" spans="1:10" x14ac:dyDescent="0.2">
      <c r="A269" s="108" t="s">
        <v>1010</v>
      </c>
      <c r="B269" s="108" t="s">
        <v>921</v>
      </c>
      <c r="C269" s="108">
        <v>3671</v>
      </c>
      <c r="D269" s="108" t="s">
        <v>584</v>
      </c>
      <c r="E269" s="108">
        <v>2009</v>
      </c>
      <c r="F269" s="108" t="s">
        <v>832</v>
      </c>
      <c r="G269" s="109">
        <v>1088.18</v>
      </c>
      <c r="H269" s="108" t="s">
        <v>517</v>
      </c>
      <c r="I269" s="129">
        <v>32581</v>
      </c>
      <c r="J269" s="126">
        <f t="shared" ca="1" si="4"/>
        <v>12463</v>
      </c>
    </row>
    <row r="270" spans="1:10" x14ac:dyDescent="0.2">
      <c r="A270" s="108" t="s">
        <v>1011</v>
      </c>
      <c r="B270" s="108" t="s">
        <v>1012</v>
      </c>
      <c r="C270" s="108">
        <v>3185</v>
      </c>
      <c r="D270" s="108" t="s">
        <v>724</v>
      </c>
      <c r="E270" s="108">
        <v>2009</v>
      </c>
      <c r="F270" s="108" t="s">
        <v>677</v>
      </c>
      <c r="G270" s="109">
        <v>3552.19</v>
      </c>
      <c r="H270" s="108" t="s">
        <v>522</v>
      </c>
      <c r="I270" s="129">
        <v>28001</v>
      </c>
      <c r="J270" s="126">
        <f t="shared" ca="1" si="4"/>
        <v>17043</v>
      </c>
    </row>
    <row r="271" spans="1:10" x14ac:dyDescent="0.2">
      <c r="A271" s="108" t="s">
        <v>726</v>
      </c>
      <c r="B271" s="108" t="s">
        <v>1013</v>
      </c>
      <c r="C271" s="108">
        <v>3421</v>
      </c>
      <c r="D271" s="108" t="s">
        <v>1014</v>
      </c>
      <c r="E271" s="108">
        <v>2010</v>
      </c>
      <c r="F271" s="108" t="s">
        <v>532</v>
      </c>
      <c r="G271" s="109">
        <v>2808.82</v>
      </c>
      <c r="H271" s="108" t="s">
        <v>517</v>
      </c>
      <c r="I271" s="129">
        <v>26630</v>
      </c>
      <c r="J271" s="126">
        <f t="shared" ca="1" si="4"/>
        <v>18414</v>
      </c>
    </row>
    <row r="272" spans="1:10" x14ac:dyDescent="0.2">
      <c r="A272" s="108" t="s">
        <v>1015</v>
      </c>
      <c r="B272" s="108" t="s">
        <v>566</v>
      </c>
      <c r="C272" s="108">
        <v>3090</v>
      </c>
      <c r="D272" s="108" t="s">
        <v>1014</v>
      </c>
      <c r="E272" s="108">
        <v>2010</v>
      </c>
      <c r="F272" s="108" t="s">
        <v>553</v>
      </c>
      <c r="G272" s="109">
        <v>2271.34</v>
      </c>
      <c r="H272" s="108" t="s">
        <v>522</v>
      </c>
      <c r="I272" s="129">
        <v>31550</v>
      </c>
      <c r="J272" s="126">
        <f t="shared" ca="1" si="4"/>
        <v>13494</v>
      </c>
    </row>
    <row r="273" spans="1:10" x14ac:dyDescent="0.2">
      <c r="A273" s="108" t="s">
        <v>1016</v>
      </c>
      <c r="B273" s="108" t="s">
        <v>1017</v>
      </c>
      <c r="C273" s="108">
        <v>3016</v>
      </c>
      <c r="D273" s="108" t="s">
        <v>1014</v>
      </c>
      <c r="E273" s="108">
        <v>2010</v>
      </c>
      <c r="F273" s="108" t="s">
        <v>684</v>
      </c>
      <c r="G273" s="109">
        <v>1474.7</v>
      </c>
      <c r="H273" s="108" t="s">
        <v>522</v>
      </c>
      <c r="I273" s="129">
        <v>34590</v>
      </c>
      <c r="J273" s="126">
        <f t="shared" ca="1" si="4"/>
        <v>10454</v>
      </c>
    </row>
    <row r="274" spans="1:10" x14ac:dyDescent="0.2">
      <c r="A274" s="108" t="s">
        <v>1018</v>
      </c>
      <c r="B274" s="108" t="s">
        <v>1019</v>
      </c>
      <c r="C274" s="108">
        <v>3041</v>
      </c>
      <c r="D274" s="108" t="s">
        <v>1014</v>
      </c>
      <c r="E274" s="108">
        <v>2010</v>
      </c>
      <c r="F274" s="108" t="s">
        <v>594</v>
      </c>
      <c r="G274" s="109">
        <v>3704.49</v>
      </c>
      <c r="H274" s="108" t="s">
        <v>522</v>
      </c>
      <c r="I274" s="129">
        <v>35088</v>
      </c>
      <c r="J274" s="126">
        <f t="shared" ca="1" si="4"/>
        <v>9956</v>
      </c>
    </row>
    <row r="275" spans="1:10" x14ac:dyDescent="0.2">
      <c r="A275" s="108" t="s">
        <v>1020</v>
      </c>
      <c r="B275" s="108" t="s">
        <v>1021</v>
      </c>
      <c r="C275" s="108">
        <v>3259</v>
      </c>
      <c r="D275" s="108" t="s">
        <v>1022</v>
      </c>
      <c r="E275" s="108">
        <v>2010</v>
      </c>
      <c r="F275" s="108" t="s">
        <v>1023</v>
      </c>
      <c r="G275" s="109">
        <v>2192.35</v>
      </c>
      <c r="H275" s="108" t="s">
        <v>517</v>
      </c>
      <c r="I275" s="129">
        <v>30526</v>
      </c>
      <c r="J275" s="126">
        <f t="shared" ca="1" si="4"/>
        <v>14518</v>
      </c>
    </row>
    <row r="276" spans="1:10" x14ac:dyDescent="0.2">
      <c r="A276" s="108" t="s">
        <v>614</v>
      </c>
      <c r="B276" s="108" t="s">
        <v>1024</v>
      </c>
      <c r="C276" s="108">
        <v>3736</v>
      </c>
      <c r="D276" s="108" t="s">
        <v>520</v>
      </c>
      <c r="E276" s="108">
        <v>2010</v>
      </c>
      <c r="F276" s="108" t="s">
        <v>631</v>
      </c>
      <c r="G276" s="109">
        <v>2752.62</v>
      </c>
      <c r="H276" s="108" t="s">
        <v>517</v>
      </c>
      <c r="I276" s="129">
        <v>27509</v>
      </c>
      <c r="J276" s="126">
        <f t="shared" ca="1" si="4"/>
        <v>17535</v>
      </c>
    </row>
    <row r="277" spans="1:10" x14ac:dyDescent="0.2">
      <c r="A277" s="108" t="s">
        <v>1025</v>
      </c>
      <c r="B277" s="108" t="s">
        <v>1019</v>
      </c>
      <c r="C277" s="108">
        <v>3607</v>
      </c>
      <c r="D277" s="108" t="s">
        <v>1014</v>
      </c>
      <c r="E277" s="108">
        <v>2010</v>
      </c>
      <c r="F277" s="108" t="s">
        <v>631</v>
      </c>
      <c r="G277" s="109">
        <v>3286.95</v>
      </c>
      <c r="H277" s="108" t="s">
        <v>522</v>
      </c>
      <c r="I277" s="129">
        <v>34111</v>
      </c>
      <c r="J277" s="126">
        <f t="shared" ca="1" si="4"/>
        <v>10933</v>
      </c>
    </row>
    <row r="278" spans="1:10" x14ac:dyDescent="0.2">
      <c r="A278" s="108" t="s">
        <v>1026</v>
      </c>
      <c r="B278" s="108" t="s">
        <v>1027</v>
      </c>
      <c r="C278" s="108">
        <v>3611</v>
      </c>
      <c r="D278" s="108" t="s">
        <v>1014</v>
      </c>
      <c r="E278" s="108">
        <v>2010</v>
      </c>
      <c r="F278" s="108" t="s">
        <v>605</v>
      </c>
      <c r="G278" s="109">
        <v>3084.39</v>
      </c>
      <c r="H278" s="108" t="s">
        <v>517</v>
      </c>
      <c r="I278" s="129">
        <v>34776</v>
      </c>
      <c r="J278" s="126">
        <f t="shared" ca="1" si="4"/>
        <v>10268</v>
      </c>
    </row>
    <row r="279" spans="1:10" x14ac:dyDescent="0.2">
      <c r="A279" s="108" t="s">
        <v>1028</v>
      </c>
      <c r="B279" s="108" t="s">
        <v>1019</v>
      </c>
      <c r="C279" s="108">
        <v>3092</v>
      </c>
      <c r="D279" s="108" t="s">
        <v>1014</v>
      </c>
      <c r="E279" s="108">
        <v>2010</v>
      </c>
      <c r="F279" s="108" t="s">
        <v>627</v>
      </c>
      <c r="G279" s="109">
        <v>1684.59</v>
      </c>
      <c r="H279" s="108" t="s">
        <v>522</v>
      </c>
      <c r="I279" s="129">
        <v>26305</v>
      </c>
      <c r="J279" s="126">
        <f t="shared" ca="1" si="4"/>
        <v>18739</v>
      </c>
    </row>
    <row r="280" spans="1:10" x14ac:dyDescent="0.2">
      <c r="A280" s="108" t="s">
        <v>1029</v>
      </c>
      <c r="B280" s="108" t="s">
        <v>1030</v>
      </c>
      <c r="C280" s="108">
        <v>3703</v>
      </c>
      <c r="D280" s="108" t="s">
        <v>1014</v>
      </c>
      <c r="E280" s="108">
        <v>2010</v>
      </c>
      <c r="F280" s="108" t="s">
        <v>526</v>
      </c>
      <c r="G280" s="109">
        <v>2540.34</v>
      </c>
      <c r="H280" s="108" t="s">
        <v>522</v>
      </c>
      <c r="I280" s="129">
        <v>34937</v>
      </c>
      <c r="J280" s="126">
        <f t="shared" ca="1" si="4"/>
        <v>10107</v>
      </c>
    </row>
    <row r="281" spans="1:10" x14ac:dyDescent="0.2">
      <c r="A281" s="108" t="s">
        <v>974</v>
      </c>
      <c r="B281" s="108" t="s">
        <v>1013</v>
      </c>
      <c r="C281" s="108">
        <v>3531</v>
      </c>
      <c r="D281" s="108" t="s">
        <v>1014</v>
      </c>
      <c r="E281" s="108">
        <v>2010</v>
      </c>
      <c r="F281" s="108" t="s">
        <v>672</v>
      </c>
      <c r="G281" s="109">
        <v>1577.39</v>
      </c>
      <c r="H281" s="108" t="s">
        <v>517</v>
      </c>
      <c r="I281" s="129">
        <v>25968</v>
      </c>
      <c r="J281" s="126">
        <f t="shared" ca="1" si="4"/>
        <v>19076</v>
      </c>
    </row>
    <row r="282" spans="1:10" x14ac:dyDescent="0.2">
      <c r="A282" s="108" t="s">
        <v>1031</v>
      </c>
      <c r="B282" s="108" t="s">
        <v>1032</v>
      </c>
      <c r="C282" s="108">
        <v>3133</v>
      </c>
      <c r="D282" s="108" t="s">
        <v>1014</v>
      </c>
      <c r="E282" s="108">
        <v>2010</v>
      </c>
      <c r="F282" s="108" t="s">
        <v>650</v>
      </c>
      <c r="G282" s="109">
        <v>3562.89</v>
      </c>
      <c r="H282" s="108" t="s">
        <v>522</v>
      </c>
      <c r="I282" s="129">
        <v>29472</v>
      </c>
      <c r="J282" s="126">
        <f t="shared" ca="1" si="4"/>
        <v>15572</v>
      </c>
    </row>
    <row r="283" spans="1:10" x14ac:dyDescent="0.2">
      <c r="A283" s="108" t="s">
        <v>1033</v>
      </c>
      <c r="B283" s="108" t="s">
        <v>1034</v>
      </c>
      <c r="C283" s="108">
        <v>3035</v>
      </c>
      <c r="D283" s="108" t="s">
        <v>520</v>
      </c>
      <c r="E283" s="108">
        <v>2011</v>
      </c>
      <c r="F283" s="108" t="s">
        <v>731</v>
      </c>
      <c r="G283" s="109">
        <v>2832.72</v>
      </c>
      <c r="H283" s="108" t="s">
        <v>522</v>
      </c>
      <c r="I283" s="129">
        <v>32441</v>
      </c>
      <c r="J283" s="126">
        <f t="shared" ca="1" si="4"/>
        <v>12603</v>
      </c>
    </row>
    <row r="284" spans="1:10" x14ac:dyDescent="0.2">
      <c r="A284" s="108" t="s">
        <v>1035</v>
      </c>
      <c r="B284" s="108" t="s">
        <v>1036</v>
      </c>
      <c r="C284" s="108">
        <v>3980</v>
      </c>
      <c r="D284" s="108" t="s">
        <v>520</v>
      </c>
      <c r="E284" s="108">
        <v>2011</v>
      </c>
      <c r="F284" s="108" t="s">
        <v>669</v>
      </c>
      <c r="G284" s="109">
        <v>2058.9699999999998</v>
      </c>
      <c r="H284" s="108" t="s">
        <v>517</v>
      </c>
      <c r="I284" s="129">
        <v>30088</v>
      </c>
      <c r="J284" s="126">
        <f t="shared" ca="1" si="4"/>
        <v>14956</v>
      </c>
    </row>
    <row r="285" spans="1:10" x14ac:dyDescent="0.2">
      <c r="A285" s="108" t="s">
        <v>1037</v>
      </c>
      <c r="B285" s="108" t="s">
        <v>727</v>
      </c>
      <c r="C285" s="108">
        <v>3181</v>
      </c>
      <c r="D285" s="108" t="s">
        <v>520</v>
      </c>
      <c r="E285" s="108">
        <v>2011</v>
      </c>
      <c r="F285" s="108" t="s">
        <v>526</v>
      </c>
      <c r="G285" s="109">
        <v>3257.48</v>
      </c>
      <c r="H285" s="108" t="s">
        <v>522</v>
      </c>
      <c r="I285" s="129">
        <v>32867</v>
      </c>
      <c r="J285" s="126">
        <f t="shared" ca="1" si="4"/>
        <v>12177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2"/>
  <sheetViews>
    <sheetView workbookViewId="0">
      <selection activeCell="E14" sqref="E14"/>
    </sheetView>
  </sheetViews>
  <sheetFormatPr baseColWidth="10" defaultRowHeight="15" x14ac:dyDescent="0.25"/>
  <cols>
    <col min="2" max="2" width="26.42578125" bestFit="1" customWidth="1"/>
    <col min="3" max="3" width="16.5703125" customWidth="1"/>
    <col min="6" max="6" width="26.85546875" customWidth="1"/>
    <col min="7" max="7" width="17.42578125" customWidth="1"/>
  </cols>
  <sheetData>
    <row r="3" spans="2:7" ht="21" x14ac:dyDescent="0.35">
      <c r="B3" s="76" t="s">
        <v>483</v>
      </c>
      <c r="C3" s="75"/>
      <c r="F3" s="76" t="s">
        <v>483</v>
      </c>
      <c r="G3" s="75"/>
    </row>
    <row r="4" spans="2:7" ht="21" x14ac:dyDescent="0.35">
      <c r="B4" s="75"/>
      <c r="C4" s="75"/>
      <c r="F4" s="75"/>
      <c r="G4" s="75"/>
    </row>
    <row r="5" spans="2:7" ht="21" x14ac:dyDescent="0.35">
      <c r="B5" s="79" t="s">
        <v>484</v>
      </c>
      <c r="C5" s="80"/>
      <c r="F5" s="79" t="s">
        <v>484</v>
      </c>
      <c r="G5" s="80"/>
    </row>
    <row r="6" spans="2:7" ht="21" x14ac:dyDescent="0.35">
      <c r="B6" s="79" t="s">
        <v>486</v>
      </c>
      <c r="C6" s="80"/>
      <c r="F6" s="79" t="s">
        <v>486</v>
      </c>
      <c r="G6" s="80"/>
    </row>
    <row r="7" spans="2:7" ht="21" x14ac:dyDescent="0.35">
      <c r="B7" s="79" t="s">
        <v>485</v>
      </c>
      <c r="C7" s="80"/>
      <c r="F7" s="79" t="s">
        <v>485</v>
      </c>
      <c r="G7" s="80"/>
    </row>
    <row r="8" spans="2:7" ht="21" x14ac:dyDescent="0.35">
      <c r="B8" s="75"/>
      <c r="C8" s="75"/>
      <c r="F8" s="75"/>
      <c r="G8" s="75"/>
    </row>
    <row r="9" spans="2:7" ht="21" x14ac:dyDescent="0.35">
      <c r="B9" s="79" t="s">
        <v>487</v>
      </c>
      <c r="C9" s="81"/>
      <c r="F9" s="79" t="s">
        <v>487</v>
      </c>
      <c r="G9" s="81"/>
    </row>
    <row r="12" spans="2:7" x14ac:dyDescent="0.25">
      <c r="B12" s="78" t="s">
        <v>488</v>
      </c>
      <c r="F12" s="78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B1" workbookViewId="0">
      <selection activeCell="D6" sqref="D6"/>
    </sheetView>
  </sheetViews>
  <sheetFormatPr baseColWidth="10" defaultRowHeight="15" x14ac:dyDescent="0.25"/>
  <cols>
    <col min="3" max="8" width="16.5703125" customWidth="1"/>
  </cols>
  <sheetData>
    <row r="3" spans="2:8" ht="18.75" x14ac:dyDescent="0.25">
      <c r="B3" s="131" t="s">
        <v>503</v>
      </c>
      <c r="C3" s="131"/>
      <c r="D3" s="131"/>
      <c r="E3" s="131"/>
      <c r="F3" s="131"/>
      <c r="G3" s="131"/>
      <c r="H3" s="82"/>
    </row>
    <row r="4" spans="2:8" ht="15.75" thickBot="1" x14ac:dyDescent="0.3">
      <c r="B4" s="83"/>
      <c r="C4" s="83"/>
      <c r="D4" s="83"/>
      <c r="E4" s="83"/>
      <c r="F4" s="83"/>
      <c r="G4" s="83"/>
      <c r="H4" s="82"/>
    </row>
    <row r="5" spans="2:8" ht="16.5" thickTop="1" thickBot="1" x14ac:dyDescent="0.3">
      <c r="B5" s="83"/>
      <c r="C5" s="84" t="s">
        <v>490</v>
      </c>
      <c r="D5" s="85" t="s">
        <v>491</v>
      </c>
      <c r="E5" s="85" t="s">
        <v>492</v>
      </c>
      <c r="F5" s="85" t="s">
        <v>493</v>
      </c>
      <c r="G5" s="85" t="s">
        <v>494</v>
      </c>
      <c r="H5" s="86" t="s">
        <v>495</v>
      </c>
    </row>
    <row r="6" spans="2:8" ht="27" customHeight="1" thickTop="1" thickBot="1" x14ac:dyDescent="0.3">
      <c r="B6" s="87" t="s">
        <v>496</v>
      </c>
      <c r="C6" s="88">
        <v>7.62</v>
      </c>
      <c r="D6" s="88">
        <v>18.260000000000002</v>
      </c>
      <c r="E6" s="119">
        <f>D6-C6</f>
        <v>10.64</v>
      </c>
      <c r="F6" s="89">
        <v>5000</v>
      </c>
      <c r="G6" s="90">
        <f>E6*F6</f>
        <v>53200</v>
      </c>
      <c r="H6" s="91">
        <f>G6/$G$13</f>
        <v>0.11401628804114873</v>
      </c>
    </row>
    <row r="7" spans="2:8" ht="27" customHeight="1" thickTop="1" thickBot="1" x14ac:dyDescent="0.3">
      <c r="B7" s="92" t="s">
        <v>497</v>
      </c>
      <c r="C7" s="93">
        <v>10.119999999999999</v>
      </c>
      <c r="D7" s="93">
        <v>50</v>
      </c>
      <c r="E7" s="119">
        <f t="shared" ref="E7:E11" si="0">D7-C7</f>
        <v>39.880000000000003</v>
      </c>
      <c r="F7" s="94">
        <v>7500</v>
      </c>
      <c r="G7" s="90">
        <f t="shared" ref="G7:G11" si="1">E7*F7</f>
        <v>299100</v>
      </c>
      <c r="H7" s="91">
        <f t="shared" ref="H7:H11" si="2">G7/$G$13</f>
        <v>0.64102014573510502</v>
      </c>
    </row>
    <row r="8" spans="2:8" ht="27" customHeight="1" thickTop="1" thickBot="1" x14ac:dyDescent="0.3">
      <c r="B8" s="92" t="s">
        <v>498</v>
      </c>
      <c r="C8" s="93">
        <v>1.52</v>
      </c>
      <c r="D8" s="93">
        <v>2.2799999999999998</v>
      </c>
      <c r="E8" s="119">
        <f t="shared" si="0"/>
        <v>0.75999999999999979</v>
      </c>
      <c r="F8" s="94">
        <v>25000</v>
      </c>
      <c r="G8" s="90">
        <f t="shared" si="1"/>
        <v>18999.999999999996</v>
      </c>
      <c r="H8" s="91">
        <f t="shared" si="2"/>
        <v>4.0720102871838824E-2</v>
      </c>
    </row>
    <row r="9" spans="2:8" ht="27" customHeight="1" thickTop="1" thickBot="1" x14ac:dyDescent="0.3">
      <c r="B9" s="92" t="s">
        <v>499</v>
      </c>
      <c r="C9" s="93">
        <v>1.31</v>
      </c>
      <c r="D9" s="93">
        <v>1.32</v>
      </c>
      <c r="E9" s="119">
        <f t="shared" si="0"/>
        <v>1.0000000000000009E-2</v>
      </c>
      <c r="F9" s="94">
        <v>50000</v>
      </c>
      <c r="G9" s="90">
        <f t="shared" si="1"/>
        <v>500.00000000000045</v>
      </c>
      <c r="H9" s="91">
        <f t="shared" si="2"/>
        <v>1.0715816545220755E-3</v>
      </c>
    </row>
    <row r="10" spans="2:8" ht="27" customHeight="1" thickTop="1" thickBot="1" x14ac:dyDescent="0.3">
      <c r="B10" s="92" t="s">
        <v>500</v>
      </c>
      <c r="C10" s="93">
        <v>2.2799999999999998</v>
      </c>
      <c r="D10" s="93">
        <v>3.04</v>
      </c>
      <c r="E10" s="119">
        <f t="shared" si="0"/>
        <v>0.76000000000000023</v>
      </c>
      <c r="F10" s="94">
        <v>40000</v>
      </c>
      <c r="G10" s="90">
        <f t="shared" si="1"/>
        <v>30400.000000000011</v>
      </c>
      <c r="H10" s="91">
        <f t="shared" si="2"/>
        <v>6.5152164594942164E-2</v>
      </c>
    </row>
    <row r="11" spans="2:8" ht="27" customHeight="1" thickTop="1" thickBot="1" x14ac:dyDescent="0.3">
      <c r="B11" s="95" t="s">
        <v>501</v>
      </c>
      <c r="C11" s="96">
        <v>1.06</v>
      </c>
      <c r="D11" s="96">
        <v>1.98</v>
      </c>
      <c r="E11" s="119">
        <f t="shared" si="0"/>
        <v>0.91999999999999993</v>
      </c>
      <c r="F11" s="97">
        <v>70000</v>
      </c>
      <c r="G11" s="90">
        <f t="shared" si="1"/>
        <v>64399.999999999993</v>
      </c>
      <c r="H11" s="91">
        <f t="shared" si="2"/>
        <v>0.13801971710244318</v>
      </c>
    </row>
    <row r="12" spans="2:8" ht="16.5" thickTop="1" thickBot="1" x14ac:dyDescent="0.3">
      <c r="B12" s="83"/>
      <c r="C12" s="83"/>
      <c r="D12" s="83"/>
      <c r="E12" s="98"/>
      <c r="F12" s="83"/>
      <c r="G12" s="99"/>
      <c r="H12" s="82"/>
    </row>
    <row r="13" spans="2:8" ht="17.25" thickTop="1" thickBot="1" x14ac:dyDescent="0.3">
      <c r="B13" s="83"/>
      <c r="C13" s="83"/>
      <c r="D13" s="83"/>
      <c r="E13" s="132" t="s">
        <v>502</v>
      </c>
      <c r="F13" s="132"/>
      <c r="G13" s="100">
        <f>SUM(G6:G11)</f>
        <v>466600</v>
      </c>
      <c r="H13" s="82"/>
    </row>
    <row r="14" spans="2:8" ht="15.75" thickTop="1" x14ac:dyDescent="0.25"/>
  </sheetData>
  <mergeCells count="2">
    <mergeCell ref="B3:G3"/>
    <mergeCell ref="E13:F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workbookViewId="0">
      <selection activeCell="D15" sqref="D15"/>
    </sheetView>
  </sheetViews>
  <sheetFormatPr baseColWidth="10" defaultRowHeight="15" x14ac:dyDescent="0.25"/>
  <cols>
    <col min="2" max="2" width="16.5703125" bestFit="1" customWidth="1"/>
    <col min="3" max="3" width="16.28515625" customWidth="1"/>
    <col min="4" max="4" width="17.42578125" bestFit="1" customWidth="1"/>
  </cols>
  <sheetData>
    <row r="2" spans="2:9" ht="26.25" x14ac:dyDescent="0.25">
      <c r="B2" s="20" t="s">
        <v>412</v>
      </c>
      <c r="C2" s="21"/>
      <c r="D2" s="21"/>
      <c r="E2" s="21"/>
      <c r="F2" s="22"/>
      <c r="G2" s="23" t="s">
        <v>413</v>
      </c>
      <c r="H2" s="133"/>
      <c r="I2" s="134"/>
    </row>
    <row r="3" spans="2:9" x14ac:dyDescent="0.25">
      <c r="B3" s="21"/>
      <c r="C3" s="21"/>
      <c r="D3" s="21"/>
      <c r="E3" s="21"/>
      <c r="F3" s="22"/>
      <c r="G3" s="21"/>
    </row>
    <row r="4" spans="2:9" ht="25.5" x14ac:dyDescent="0.25">
      <c r="B4" s="24" t="s">
        <v>414</v>
      </c>
      <c r="C4" s="24" t="s">
        <v>415</v>
      </c>
      <c r="D4" s="25" t="s">
        <v>416</v>
      </c>
      <c r="E4" s="26" t="s">
        <v>417</v>
      </c>
      <c r="F4" s="27" t="s">
        <v>418</v>
      </c>
      <c r="G4" s="28" t="s">
        <v>419</v>
      </c>
    </row>
    <row r="5" spans="2:9" x14ac:dyDescent="0.25">
      <c r="B5" s="29" t="s">
        <v>420</v>
      </c>
      <c r="C5" s="29" t="s">
        <v>421</v>
      </c>
      <c r="D5" s="30" t="s">
        <v>422</v>
      </c>
      <c r="E5" s="31" t="s">
        <v>423</v>
      </c>
      <c r="F5" s="32" t="s">
        <v>424</v>
      </c>
      <c r="G5" s="33">
        <v>300</v>
      </c>
    </row>
    <row r="6" spans="2:9" x14ac:dyDescent="0.25">
      <c r="B6" s="34" t="s">
        <v>425</v>
      </c>
      <c r="C6" s="29" t="s">
        <v>426</v>
      </c>
      <c r="D6" s="35" t="s">
        <v>427</v>
      </c>
      <c r="E6" s="36">
        <v>44000</v>
      </c>
      <c r="F6" s="37" t="s">
        <v>428</v>
      </c>
      <c r="G6" s="38">
        <v>200</v>
      </c>
    </row>
    <row r="7" spans="2:9" x14ac:dyDescent="0.25">
      <c r="B7" s="39" t="s">
        <v>429</v>
      </c>
      <c r="C7" s="29" t="s">
        <v>430</v>
      </c>
      <c r="D7" s="40" t="s">
        <v>431</v>
      </c>
      <c r="E7" s="41">
        <v>44100</v>
      </c>
      <c r="F7" s="42" t="s">
        <v>428</v>
      </c>
      <c r="G7" s="43">
        <v>1000</v>
      </c>
    </row>
    <row r="8" spans="2:9" x14ac:dyDescent="0.25">
      <c r="B8" s="29" t="s">
        <v>432</v>
      </c>
      <c r="C8" s="29" t="s">
        <v>433</v>
      </c>
      <c r="D8" s="30" t="s">
        <v>434</v>
      </c>
      <c r="E8" s="31" t="s">
        <v>435</v>
      </c>
      <c r="F8" s="32" t="s">
        <v>436</v>
      </c>
      <c r="G8" s="33">
        <v>500</v>
      </c>
    </row>
    <row r="9" spans="2:9" x14ac:dyDescent="0.25">
      <c r="B9" s="34" t="s">
        <v>437</v>
      </c>
      <c r="C9" s="29" t="s">
        <v>438</v>
      </c>
      <c r="D9" s="35" t="s">
        <v>439</v>
      </c>
      <c r="E9" s="36" t="s">
        <v>440</v>
      </c>
      <c r="F9" s="37" t="s">
        <v>436</v>
      </c>
      <c r="G9" s="38">
        <v>400</v>
      </c>
    </row>
    <row r="10" spans="2:9" x14ac:dyDescent="0.25">
      <c r="B10" s="29" t="s">
        <v>441</v>
      </c>
      <c r="C10" s="29" t="s">
        <v>442</v>
      </c>
      <c r="D10" s="30" t="s">
        <v>443</v>
      </c>
      <c r="E10" s="31" t="s">
        <v>435</v>
      </c>
      <c r="F10" s="32" t="s">
        <v>436</v>
      </c>
      <c r="G10" s="33">
        <v>2500</v>
      </c>
    </row>
    <row r="11" spans="2:9" x14ac:dyDescent="0.25">
      <c r="B11" s="44" t="s">
        <v>444</v>
      </c>
      <c r="C11" s="29" t="s">
        <v>445</v>
      </c>
      <c r="D11" s="45" t="s">
        <v>446</v>
      </c>
      <c r="E11" s="46" t="s">
        <v>447</v>
      </c>
      <c r="F11" s="47" t="s">
        <v>448</v>
      </c>
      <c r="G11" s="48">
        <v>250</v>
      </c>
    </row>
    <row r="12" spans="2:9" x14ac:dyDescent="0.25">
      <c r="B12" s="44" t="s">
        <v>449</v>
      </c>
      <c r="C12" s="29" t="s">
        <v>450</v>
      </c>
      <c r="D12" s="45" t="s">
        <v>451</v>
      </c>
      <c r="E12" s="46" t="s">
        <v>452</v>
      </c>
      <c r="F12" s="47" t="s">
        <v>453</v>
      </c>
      <c r="G12" s="48">
        <v>150</v>
      </c>
    </row>
    <row r="13" spans="2:9" x14ac:dyDescent="0.25">
      <c r="F13" s="49"/>
    </row>
    <row r="14" spans="2:9" x14ac:dyDescent="0.25">
      <c r="F14" s="49"/>
    </row>
    <row r="15" spans="2:9" ht="25.5" x14ac:dyDescent="0.25">
      <c r="B15" s="50" t="s">
        <v>454</v>
      </c>
      <c r="C15" s="51"/>
      <c r="F15" s="49"/>
    </row>
    <row r="16" spans="2:9" x14ac:dyDescent="0.25">
      <c r="F16" s="49"/>
    </row>
    <row r="17" spans="2:6" x14ac:dyDescent="0.25">
      <c r="B17" s="52" t="s">
        <v>455</v>
      </c>
      <c r="C17" s="53"/>
      <c r="F17" s="49"/>
    </row>
    <row r="18" spans="2:6" x14ac:dyDescent="0.25">
      <c r="B18" s="52" t="s">
        <v>456</v>
      </c>
      <c r="C18" s="53"/>
      <c r="F18" s="49"/>
    </row>
    <row r="19" spans="2:6" x14ac:dyDescent="0.25">
      <c r="B19" s="54" t="s">
        <v>457</v>
      </c>
      <c r="C19" s="55"/>
      <c r="F19" s="49"/>
    </row>
  </sheetData>
  <mergeCells count="1">
    <mergeCell ref="H2:I2"/>
  </mergeCells>
  <pageMargins left="0.7" right="0.7" top="0.75" bottom="0.75" header="0.3" footer="0.3"/>
  <ignoredErrors>
    <ignoredError sqref="E5 E8:E9 E10:E11 E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8"/>
  <sheetViews>
    <sheetView workbookViewId="0">
      <selection activeCell="D21" sqref="D21"/>
    </sheetView>
  </sheetViews>
  <sheetFormatPr baseColWidth="10" defaultRowHeight="15" x14ac:dyDescent="0.25"/>
  <cols>
    <col min="2" max="2" width="12.28515625" bestFit="1" customWidth="1"/>
  </cols>
  <sheetData>
    <row r="2" spans="2:12" ht="32.25" customHeight="1" x14ac:dyDescent="0.35">
      <c r="B2" s="77" t="s">
        <v>476</v>
      </c>
    </row>
    <row r="3" spans="2:12" ht="15.75" thickBot="1" x14ac:dyDescent="0.3"/>
    <row r="4" spans="2:12" ht="29.25" thickBot="1" x14ac:dyDescent="0.3">
      <c r="B4" s="56" t="s">
        <v>458</v>
      </c>
      <c r="C4" s="57" t="s">
        <v>459</v>
      </c>
      <c r="D4" s="58" t="s">
        <v>460</v>
      </c>
      <c r="E4" s="58" t="s">
        <v>461</v>
      </c>
      <c r="F4" s="58" t="s">
        <v>462</v>
      </c>
      <c r="G4" s="58" t="s">
        <v>463</v>
      </c>
      <c r="H4" s="58" t="s">
        <v>464</v>
      </c>
      <c r="I4" s="59" t="s">
        <v>455</v>
      </c>
      <c r="J4" s="59" t="s">
        <v>465</v>
      </c>
      <c r="K4" s="59" t="s">
        <v>466</v>
      </c>
      <c r="L4" s="60" t="s">
        <v>467</v>
      </c>
    </row>
    <row r="5" spans="2:12" x14ac:dyDescent="0.25">
      <c r="B5" s="61" t="s">
        <v>468</v>
      </c>
      <c r="C5" s="62">
        <v>10</v>
      </c>
      <c r="D5" s="63">
        <v>9</v>
      </c>
      <c r="E5" s="63">
        <v>12</v>
      </c>
      <c r="F5" s="63">
        <v>13</v>
      </c>
      <c r="G5" s="63">
        <v>15</v>
      </c>
      <c r="H5" s="63">
        <v>14</v>
      </c>
      <c r="I5" s="64"/>
      <c r="J5" s="65"/>
      <c r="K5" s="64"/>
      <c r="L5" s="66"/>
    </row>
    <row r="6" spans="2:12" x14ac:dyDescent="0.25">
      <c r="B6" s="67" t="s">
        <v>469</v>
      </c>
      <c r="C6" s="68">
        <v>8</v>
      </c>
      <c r="D6" s="69">
        <v>10</v>
      </c>
      <c r="E6" s="69"/>
      <c r="F6" s="69">
        <v>14</v>
      </c>
      <c r="G6" s="69">
        <v>10</v>
      </c>
      <c r="H6" s="69">
        <v>12</v>
      </c>
      <c r="I6" s="64"/>
      <c r="J6" s="65"/>
      <c r="K6" s="64"/>
      <c r="L6" s="66"/>
    </row>
    <row r="7" spans="2:12" x14ac:dyDescent="0.25">
      <c r="B7" s="67" t="s">
        <v>470</v>
      </c>
      <c r="C7" s="68"/>
      <c r="D7" s="69">
        <v>6</v>
      </c>
      <c r="E7" s="69">
        <v>15</v>
      </c>
      <c r="F7" s="69">
        <v>12</v>
      </c>
      <c r="G7" s="69">
        <v>9</v>
      </c>
      <c r="H7" s="69">
        <v>13</v>
      </c>
      <c r="I7" s="64"/>
      <c r="J7" s="65"/>
      <c r="K7" s="64"/>
      <c r="L7" s="66"/>
    </row>
    <row r="8" spans="2:12" x14ac:dyDescent="0.25">
      <c r="B8" s="67" t="s">
        <v>471</v>
      </c>
      <c r="C8" s="68">
        <v>15</v>
      </c>
      <c r="D8" s="69"/>
      <c r="E8" s="69"/>
      <c r="F8" s="69">
        <v>13</v>
      </c>
      <c r="G8" s="69">
        <v>10</v>
      </c>
      <c r="H8" s="69">
        <v>11</v>
      </c>
      <c r="I8" s="64"/>
      <c r="J8" s="64"/>
      <c r="K8" s="64"/>
      <c r="L8" s="66"/>
    </row>
    <row r="9" spans="2:12" x14ac:dyDescent="0.25">
      <c r="B9" s="67" t="s">
        <v>472</v>
      </c>
      <c r="C9" s="68">
        <v>10</v>
      </c>
      <c r="D9" s="69">
        <v>7</v>
      </c>
      <c r="E9" s="69">
        <v>9</v>
      </c>
      <c r="F9" s="69">
        <v>11</v>
      </c>
      <c r="G9" s="69">
        <v>18</v>
      </c>
      <c r="H9" s="69">
        <v>13</v>
      </c>
      <c r="I9" s="64"/>
      <c r="J9" s="65"/>
      <c r="K9" s="64"/>
      <c r="L9" s="66"/>
    </row>
    <row r="10" spans="2:12" x14ac:dyDescent="0.25">
      <c r="B10" s="67" t="s">
        <v>473</v>
      </c>
      <c r="C10" s="68">
        <v>8</v>
      </c>
      <c r="D10" s="69">
        <v>9</v>
      </c>
      <c r="E10" s="69">
        <v>10</v>
      </c>
      <c r="F10" s="69">
        <v>17</v>
      </c>
      <c r="G10" s="69">
        <v>13</v>
      </c>
      <c r="H10" s="69">
        <v>14</v>
      </c>
      <c r="I10" s="64"/>
      <c r="J10" s="65"/>
      <c r="K10" s="64"/>
      <c r="L10" s="66"/>
    </row>
    <row r="11" spans="2:12" x14ac:dyDescent="0.25">
      <c r="B11" s="67" t="s">
        <v>474</v>
      </c>
      <c r="C11" s="68">
        <v>14</v>
      </c>
      <c r="D11" s="69">
        <v>12</v>
      </c>
      <c r="E11" s="69">
        <v>8</v>
      </c>
      <c r="F11" s="69">
        <v>7</v>
      </c>
      <c r="G11" s="69">
        <v>9</v>
      </c>
      <c r="H11" s="69">
        <v>10.5</v>
      </c>
      <c r="I11" s="64"/>
      <c r="J11" s="65"/>
      <c r="K11" s="64"/>
      <c r="L11" s="66"/>
    </row>
    <row r="12" spans="2:12" x14ac:dyDescent="0.25">
      <c r="B12" s="67" t="s">
        <v>475</v>
      </c>
      <c r="C12" s="68">
        <v>11</v>
      </c>
      <c r="D12" s="69">
        <v>12</v>
      </c>
      <c r="E12" s="69">
        <v>17</v>
      </c>
      <c r="F12" s="69"/>
      <c r="G12" s="69">
        <v>15</v>
      </c>
      <c r="H12" s="69">
        <v>6</v>
      </c>
      <c r="I12" s="64"/>
      <c r="J12" s="65"/>
      <c r="K12" s="64"/>
      <c r="L12" s="66"/>
    </row>
    <row r="14" spans="2:12" ht="16.5" thickBot="1" x14ac:dyDescent="0.3">
      <c r="B14" s="70" t="s">
        <v>455</v>
      </c>
      <c r="C14" s="71"/>
      <c r="D14" s="71"/>
      <c r="E14" s="71"/>
      <c r="F14" s="71"/>
      <c r="G14" s="71"/>
      <c r="H14" s="71"/>
      <c r="I14" s="71"/>
      <c r="J14" s="72"/>
      <c r="K14" s="73"/>
      <c r="L14" s="74"/>
    </row>
    <row r="17" spans="2:2" x14ac:dyDescent="0.25">
      <c r="B17" t="s">
        <v>481</v>
      </c>
    </row>
    <row r="18" spans="2:2" x14ac:dyDescent="0.25">
      <c r="B18" t="s">
        <v>482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7"/>
  <sheetViews>
    <sheetView workbookViewId="0">
      <selection activeCell="B12" sqref="B12"/>
    </sheetView>
  </sheetViews>
  <sheetFormatPr baseColWidth="10" defaultRowHeight="12.75" x14ac:dyDescent="0.2"/>
  <cols>
    <col min="1" max="1" width="12.85546875" style="4" customWidth="1"/>
    <col min="2" max="2" width="25.5703125" style="4" customWidth="1"/>
    <col min="3" max="3" width="6.5703125" style="4" bestFit="1" customWidth="1"/>
    <col min="4" max="4" width="8.140625" style="4" bestFit="1" customWidth="1"/>
    <col min="5" max="5" width="9.42578125" style="4" bestFit="1" customWidth="1"/>
    <col min="6" max="6" width="10.140625" style="4" bestFit="1" customWidth="1"/>
    <col min="7" max="7" width="8.28515625" style="4" bestFit="1" customWidth="1"/>
    <col min="8" max="256" width="11.42578125" style="4"/>
    <col min="257" max="257" width="11" style="4" bestFit="1" customWidth="1"/>
    <col min="258" max="258" width="30.5703125" style="4" customWidth="1"/>
    <col min="259" max="259" width="6.5703125" style="4" bestFit="1" customWidth="1"/>
    <col min="260" max="260" width="8.140625" style="4" bestFit="1" customWidth="1"/>
    <col min="261" max="261" width="9.42578125" style="4" bestFit="1" customWidth="1"/>
    <col min="262" max="262" width="10.140625" style="4" bestFit="1" customWidth="1"/>
    <col min="263" max="263" width="8.28515625" style="4" bestFit="1" customWidth="1"/>
    <col min="264" max="512" width="11.42578125" style="4"/>
    <col min="513" max="513" width="11" style="4" bestFit="1" customWidth="1"/>
    <col min="514" max="514" width="30.5703125" style="4" customWidth="1"/>
    <col min="515" max="515" width="6.5703125" style="4" bestFit="1" customWidth="1"/>
    <col min="516" max="516" width="8.140625" style="4" bestFit="1" customWidth="1"/>
    <col min="517" max="517" width="9.42578125" style="4" bestFit="1" customWidth="1"/>
    <col min="518" max="518" width="10.140625" style="4" bestFit="1" customWidth="1"/>
    <col min="519" max="519" width="8.28515625" style="4" bestFit="1" customWidth="1"/>
    <col min="520" max="768" width="11.42578125" style="4"/>
    <col min="769" max="769" width="11" style="4" bestFit="1" customWidth="1"/>
    <col min="770" max="770" width="30.5703125" style="4" customWidth="1"/>
    <col min="771" max="771" width="6.5703125" style="4" bestFit="1" customWidth="1"/>
    <col min="772" max="772" width="8.140625" style="4" bestFit="1" customWidth="1"/>
    <col min="773" max="773" width="9.42578125" style="4" bestFit="1" customWidth="1"/>
    <col min="774" max="774" width="10.140625" style="4" bestFit="1" customWidth="1"/>
    <col min="775" max="775" width="8.28515625" style="4" bestFit="1" customWidth="1"/>
    <col min="776" max="1024" width="11.42578125" style="4"/>
    <col min="1025" max="1025" width="11" style="4" bestFit="1" customWidth="1"/>
    <col min="1026" max="1026" width="30.5703125" style="4" customWidth="1"/>
    <col min="1027" max="1027" width="6.5703125" style="4" bestFit="1" customWidth="1"/>
    <col min="1028" max="1028" width="8.140625" style="4" bestFit="1" customWidth="1"/>
    <col min="1029" max="1029" width="9.42578125" style="4" bestFit="1" customWidth="1"/>
    <col min="1030" max="1030" width="10.140625" style="4" bestFit="1" customWidth="1"/>
    <col min="1031" max="1031" width="8.28515625" style="4" bestFit="1" customWidth="1"/>
    <col min="1032" max="1280" width="11.42578125" style="4"/>
    <col min="1281" max="1281" width="11" style="4" bestFit="1" customWidth="1"/>
    <col min="1282" max="1282" width="30.5703125" style="4" customWidth="1"/>
    <col min="1283" max="1283" width="6.5703125" style="4" bestFit="1" customWidth="1"/>
    <col min="1284" max="1284" width="8.140625" style="4" bestFit="1" customWidth="1"/>
    <col min="1285" max="1285" width="9.42578125" style="4" bestFit="1" customWidth="1"/>
    <col min="1286" max="1286" width="10.140625" style="4" bestFit="1" customWidth="1"/>
    <col min="1287" max="1287" width="8.28515625" style="4" bestFit="1" customWidth="1"/>
    <col min="1288" max="1536" width="11.42578125" style="4"/>
    <col min="1537" max="1537" width="11" style="4" bestFit="1" customWidth="1"/>
    <col min="1538" max="1538" width="30.5703125" style="4" customWidth="1"/>
    <col min="1539" max="1539" width="6.5703125" style="4" bestFit="1" customWidth="1"/>
    <col min="1540" max="1540" width="8.140625" style="4" bestFit="1" customWidth="1"/>
    <col min="1541" max="1541" width="9.42578125" style="4" bestFit="1" customWidth="1"/>
    <col min="1542" max="1542" width="10.140625" style="4" bestFit="1" customWidth="1"/>
    <col min="1543" max="1543" width="8.28515625" style="4" bestFit="1" customWidth="1"/>
    <col min="1544" max="1792" width="11.42578125" style="4"/>
    <col min="1793" max="1793" width="11" style="4" bestFit="1" customWidth="1"/>
    <col min="1794" max="1794" width="30.5703125" style="4" customWidth="1"/>
    <col min="1795" max="1795" width="6.5703125" style="4" bestFit="1" customWidth="1"/>
    <col min="1796" max="1796" width="8.140625" style="4" bestFit="1" customWidth="1"/>
    <col min="1797" max="1797" width="9.42578125" style="4" bestFit="1" customWidth="1"/>
    <col min="1798" max="1798" width="10.140625" style="4" bestFit="1" customWidth="1"/>
    <col min="1799" max="1799" width="8.28515625" style="4" bestFit="1" customWidth="1"/>
    <col min="1800" max="2048" width="11.42578125" style="4"/>
    <col min="2049" max="2049" width="11" style="4" bestFit="1" customWidth="1"/>
    <col min="2050" max="2050" width="30.5703125" style="4" customWidth="1"/>
    <col min="2051" max="2051" width="6.5703125" style="4" bestFit="1" customWidth="1"/>
    <col min="2052" max="2052" width="8.140625" style="4" bestFit="1" customWidth="1"/>
    <col min="2053" max="2053" width="9.42578125" style="4" bestFit="1" customWidth="1"/>
    <col min="2054" max="2054" width="10.140625" style="4" bestFit="1" customWidth="1"/>
    <col min="2055" max="2055" width="8.28515625" style="4" bestFit="1" customWidth="1"/>
    <col min="2056" max="2304" width="11.42578125" style="4"/>
    <col min="2305" max="2305" width="11" style="4" bestFit="1" customWidth="1"/>
    <col min="2306" max="2306" width="30.5703125" style="4" customWidth="1"/>
    <col min="2307" max="2307" width="6.5703125" style="4" bestFit="1" customWidth="1"/>
    <col min="2308" max="2308" width="8.140625" style="4" bestFit="1" customWidth="1"/>
    <col min="2309" max="2309" width="9.42578125" style="4" bestFit="1" customWidth="1"/>
    <col min="2310" max="2310" width="10.140625" style="4" bestFit="1" customWidth="1"/>
    <col min="2311" max="2311" width="8.28515625" style="4" bestFit="1" customWidth="1"/>
    <col min="2312" max="2560" width="11.42578125" style="4"/>
    <col min="2561" max="2561" width="11" style="4" bestFit="1" customWidth="1"/>
    <col min="2562" max="2562" width="30.5703125" style="4" customWidth="1"/>
    <col min="2563" max="2563" width="6.5703125" style="4" bestFit="1" customWidth="1"/>
    <col min="2564" max="2564" width="8.140625" style="4" bestFit="1" customWidth="1"/>
    <col min="2565" max="2565" width="9.42578125" style="4" bestFit="1" customWidth="1"/>
    <col min="2566" max="2566" width="10.140625" style="4" bestFit="1" customWidth="1"/>
    <col min="2567" max="2567" width="8.28515625" style="4" bestFit="1" customWidth="1"/>
    <col min="2568" max="2816" width="11.42578125" style="4"/>
    <col min="2817" max="2817" width="11" style="4" bestFit="1" customWidth="1"/>
    <col min="2818" max="2818" width="30.5703125" style="4" customWidth="1"/>
    <col min="2819" max="2819" width="6.5703125" style="4" bestFit="1" customWidth="1"/>
    <col min="2820" max="2820" width="8.140625" style="4" bestFit="1" customWidth="1"/>
    <col min="2821" max="2821" width="9.42578125" style="4" bestFit="1" customWidth="1"/>
    <col min="2822" max="2822" width="10.140625" style="4" bestFit="1" customWidth="1"/>
    <col min="2823" max="2823" width="8.28515625" style="4" bestFit="1" customWidth="1"/>
    <col min="2824" max="3072" width="11.42578125" style="4"/>
    <col min="3073" max="3073" width="11" style="4" bestFit="1" customWidth="1"/>
    <col min="3074" max="3074" width="30.5703125" style="4" customWidth="1"/>
    <col min="3075" max="3075" width="6.5703125" style="4" bestFit="1" customWidth="1"/>
    <col min="3076" max="3076" width="8.140625" style="4" bestFit="1" customWidth="1"/>
    <col min="3077" max="3077" width="9.42578125" style="4" bestFit="1" customWidth="1"/>
    <col min="3078" max="3078" width="10.140625" style="4" bestFit="1" customWidth="1"/>
    <col min="3079" max="3079" width="8.28515625" style="4" bestFit="1" customWidth="1"/>
    <col min="3080" max="3328" width="11.42578125" style="4"/>
    <col min="3329" max="3329" width="11" style="4" bestFit="1" customWidth="1"/>
    <col min="3330" max="3330" width="30.5703125" style="4" customWidth="1"/>
    <col min="3331" max="3331" width="6.5703125" style="4" bestFit="1" customWidth="1"/>
    <col min="3332" max="3332" width="8.140625" style="4" bestFit="1" customWidth="1"/>
    <col min="3333" max="3333" width="9.42578125" style="4" bestFit="1" customWidth="1"/>
    <col min="3334" max="3334" width="10.140625" style="4" bestFit="1" customWidth="1"/>
    <col min="3335" max="3335" width="8.28515625" style="4" bestFit="1" customWidth="1"/>
    <col min="3336" max="3584" width="11.42578125" style="4"/>
    <col min="3585" max="3585" width="11" style="4" bestFit="1" customWidth="1"/>
    <col min="3586" max="3586" width="30.5703125" style="4" customWidth="1"/>
    <col min="3587" max="3587" width="6.5703125" style="4" bestFit="1" customWidth="1"/>
    <col min="3588" max="3588" width="8.140625" style="4" bestFit="1" customWidth="1"/>
    <col min="3589" max="3589" width="9.42578125" style="4" bestFit="1" customWidth="1"/>
    <col min="3590" max="3590" width="10.140625" style="4" bestFit="1" customWidth="1"/>
    <col min="3591" max="3591" width="8.28515625" style="4" bestFit="1" customWidth="1"/>
    <col min="3592" max="3840" width="11.42578125" style="4"/>
    <col min="3841" max="3841" width="11" style="4" bestFit="1" customWidth="1"/>
    <col min="3842" max="3842" width="30.5703125" style="4" customWidth="1"/>
    <col min="3843" max="3843" width="6.5703125" style="4" bestFit="1" customWidth="1"/>
    <col min="3844" max="3844" width="8.140625" style="4" bestFit="1" customWidth="1"/>
    <col min="3845" max="3845" width="9.42578125" style="4" bestFit="1" customWidth="1"/>
    <col min="3846" max="3846" width="10.140625" style="4" bestFit="1" customWidth="1"/>
    <col min="3847" max="3847" width="8.28515625" style="4" bestFit="1" customWidth="1"/>
    <col min="3848" max="4096" width="11.42578125" style="4"/>
    <col min="4097" max="4097" width="11" style="4" bestFit="1" customWidth="1"/>
    <col min="4098" max="4098" width="30.5703125" style="4" customWidth="1"/>
    <col min="4099" max="4099" width="6.5703125" style="4" bestFit="1" customWidth="1"/>
    <col min="4100" max="4100" width="8.140625" style="4" bestFit="1" customWidth="1"/>
    <col min="4101" max="4101" width="9.42578125" style="4" bestFit="1" customWidth="1"/>
    <col min="4102" max="4102" width="10.140625" style="4" bestFit="1" customWidth="1"/>
    <col min="4103" max="4103" width="8.28515625" style="4" bestFit="1" customWidth="1"/>
    <col min="4104" max="4352" width="11.42578125" style="4"/>
    <col min="4353" max="4353" width="11" style="4" bestFit="1" customWidth="1"/>
    <col min="4354" max="4354" width="30.5703125" style="4" customWidth="1"/>
    <col min="4355" max="4355" width="6.5703125" style="4" bestFit="1" customWidth="1"/>
    <col min="4356" max="4356" width="8.140625" style="4" bestFit="1" customWidth="1"/>
    <col min="4357" max="4357" width="9.42578125" style="4" bestFit="1" customWidth="1"/>
    <col min="4358" max="4358" width="10.140625" style="4" bestFit="1" customWidth="1"/>
    <col min="4359" max="4359" width="8.28515625" style="4" bestFit="1" customWidth="1"/>
    <col min="4360" max="4608" width="11.42578125" style="4"/>
    <col min="4609" max="4609" width="11" style="4" bestFit="1" customWidth="1"/>
    <col min="4610" max="4610" width="30.5703125" style="4" customWidth="1"/>
    <col min="4611" max="4611" width="6.5703125" style="4" bestFit="1" customWidth="1"/>
    <col min="4612" max="4612" width="8.140625" style="4" bestFit="1" customWidth="1"/>
    <col min="4613" max="4613" width="9.42578125" style="4" bestFit="1" customWidth="1"/>
    <col min="4614" max="4614" width="10.140625" style="4" bestFit="1" customWidth="1"/>
    <col min="4615" max="4615" width="8.28515625" style="4" bestFit="1" customWidth="1"/>
    <col min="4616" max="4864" width="11.42578125" style="4"/>
    <col min="4865" max="4865" width="11" style="4" bestFit="1" customWidth="1"/>
    <col min="4866" max="4866" width="30.5703125" style="4" customWidth="1"/>
    <col min="4867" max="4867" width="6.5703125" style="4" bestFit="1" customWidth="1"/>
    <col min="4868" max="4868" width="8.140625" style="4" bestFit="1" customWidth="1"/>
    <col min="4869" max="4869" width="9.42578125" style="4" bestFit="1" customWidth="1"/>
    <col min="4870" max="4870" width="10.140625" style="4" bestFit="1" customWidth="1"/>
    <col min="4871" max="4871" width="8.28515625" style="4" bestFit="1" customWidth="1"/>
    <col min="4872" max="5120" width="11.42578125" style="4"/>
    <col min="5121" max="5121" width="11" style="4" bestFit="1" customWidth="1"/>
    <col min="5122" max="5122" width="30.5703125" style="4" customWidth="1"/>
    <col min="5123" max="5123" width="6.5703125" style="4" bestFit="1" customWidth="1"/>
    <col min="5124" max="5124" width="8.140625" style="4" bestFit="1" customWidth="1"/>
    <col min="5125" max="5125" width="9.42578125" style="4" bestFit="1" customWidth="1"/>
    <col min="5126" max="5126" width="10.140625" style="4" bestFit="1" customWidth="1"/>
    <col min="5127" max="5127" width="8.28515625" style="4" bestFit="1" customWidth="1"/>
    <col min="5128" max="5376" width="11.42578125" style="4"/>
    <col min="5377" max="5377" width="11" style="4" bestFit="1" customWidth="1"/>
    <col min="5378" max="5378" width="30.5703125" style="4" customWidth="1"/>
    <col min="5379" max="5379" width="6.5703125" style="4" bestFit="1" customWidth="1"/>
    <col min="5380" max="5380" width="8.140625" style="4" bestFit="1" customWidth="1"/>
    <col min="5381" max="5381" width="9.42578125" style="4" bestFit="1" customWidth="1"/>
    <col min="5382" max="5382" width="10.140625" style="4" bestFit="1" customWidth="1"/>
    <col min="5383" max="5383" width="8.28515625" style="4" bestFit="1" customWidth="1"/>
    <col min="5384" max="5632" width="11.42578125" style="4"/>
    <col min="5633" max="5633" width="11" style="4" bestFit="1" customWidth="1"/>
    <col min="5634" max="5634" width="30.5703125" style="4" customWidth="1"/>
    <col min="5635" max="5635" width="6.5703125" style="4" bestFit="1" customWidth="1"/>
    <col min="5636" max="5636" width="8.140625" style="4" bestFit="1" customWidth="1"/>
    <col min="5637" max="5637" width="9.42578125" style="4" bestFit="1" customWidth="1"/>
    <col min="5638" max="5638" width="10.140625" style="4" bestFit="1" customWidth="1"/>
    <col min="5639" max="5639" width="8.28515625" style="4" bestFit="1" customWidth="1"/>
    <col min="5640" max="5888" width="11.42578125" style="4"/>
    <col min="5889" max="5889" width="11" style="4" bestFit="1" customWidth="1"/>
    <col min="5890" max="5890" width="30.5703125" style="4" customWidth="1"/>
    <col min="5891" max="5891" width="6.5703125" style="4" bestFit="1" customWidth="1"/>
    <col min="5892" max="5892" width="8.140625" style="4" bestFit="1" customWidth="1"/>
    <col min="5893" max="5893" width="9.42578125" style="4" bestFit="1" customWidth="1"/>
    <col min="5894" max="5894" width="10.140625" style="4" bestFit="1" customWidth="1"/>
    <col min="5895" max="5895" width="8.28515625" style="4" bestFit="1" customWidth="1"/>
    <col min="5896" max="6144" width="11.42578125" style="4"/>
    <col min="6145" max="6145" width="11" style="4" bestFit="1" customWidth="1"/>
    <col min="6146" max="6146" width="30.5703125" style="4" customWidth="1"/>
    <col min="6147" max="6147" width="6.5703125" style="4" bestFit="1" customWidth="1"/>
    <col min="6148" max="6148" width="8.140625" style="4" bestFit="1" customWidth="1"/>
    <col min="6149" max="6149" width="9.42578125" style="4" bestFit="1" customWidth="1"/>
    <col min="6150" max="6150" width="10.140625" style="4" bestFit="1" customWidth="1"/>
    <col min="6151" max="6151" width="8.28515625" style="4" bestFit="1" customWidth="1"/>
    <col min="6152" max="6400" width="11.42578125" style="4"/>
    <col min="6401" max="6401" width="11" style="4" bestFit="1" customWidth="1"/>
    <col min="6402" max="6402" width="30.5703125" style="4" customWidth="1"/>
    <col min="6403" max="6403" width="6.5703125" style="4" bestFit="1" customWidth="1"/>
    <col min="6404" max="6404" width="8.140625" style="4" bestFit="1" customWidth="1"/>
    <col min="6405" max="6405" width="9.42578125" style="4" bestFit="1" customWidth="1"/>
    <col min="6406" max="6406" width="10.140625" style="4" bestFit="1" customWidth="1"/>
    <col min="6407" max="6407" width="8.28515625" style="4" bestFit="1" customWidth="1"/>
    <col min="6408" max="6656" width="11.42578125" style="4"/>
    <col min="6657" max="6657" width="11" style="4" bestFit="1" customWidth="1"/>
    <col min="6658" max="6658" width="30.5703125" style="4" customWidth="1"/>
    <col min="6659" max="6659" width="6.5703125" style="4" bestFit="1" customWidth="1"/>
    <col min="6660" max="6660" width="8.140625" style="4" bestFit="1" customWidth="1"/>
    <col min="6661" max="6661" width="9.42578125" style="4" bestFit="1" customWidth="1"/>
    <col min="6662" max="6662" width="10.140625" style="4" bestFit="1" customWidth="1"/>
    <col min="6663" max="6663" width="8.28515625" style="4" bestFit="1" customWidth="1"/>
    <col min="6664" max="6912" width="11.42578125" style="4"/>
    <col min="6913" max="6913" width="11" style="4" bestFit="1" customWidth="1"/>
    <col min="6914" max="6914" width="30.5703125" style="4" customWidth="1"/>
    <col min="6915" max="6915" width="6.5703125" style="4" bestFit="1" customWidth="1"/>
    <col min="6916" max="6916" width="8.140625" style="4" bestFit="1" customWidth="1"/>
    <col min="6917" max="6917" width="9.42578125" style="4" bestFit="1" customWidth="1"/>
    <col min="6918" max="6918" width="10.140625" style="4" bestFit="1" customWidth="1"/>
    <col min="6919" max="6919" width="8.28515625" style="4" bestFit="1" customWidth="1"/>
    <col min="6920" max="7168" width="11.42578125" style="4"/>
    <col min="7169" max="7169" width="11" style="4" bestFit="1" customWidth="1"/>
    <col min="7170" max="7170" width="30.5703125" style="4" customWidth="1"/>
    <col min="7171" max="7171" width="6.5703125" style="4" bestFit="1" customWidth="1"/>
    <col min="7172" max="7172" width="8.140625" style="4" bestFit="1" customWidth="1"/>
    <col min="7173" max="7173" width="9.42578125" style="4" bestFit="1" customWidth="1"/>
    <col min="7174" max="7174" width="10.140625" style="4" bestFit="1" customWidth="1"/>
    <col min="7175" max="7175" width="8.28515625" style="4" bestFit="1" customWidth="1"/>
    <col min="7176" max="7424" width="11.42578125" style="4"/>
    <col min="7425" max="7425" width="11" style="4" bestFit="1" customWidth="1"/>
    <col min="7426" max="7426" width="30.5703125" style="4" customWidth="1"/>
    <col min="7427" max="7427" width="6.5703125" style="4" bestFit="1" customWidth="1"/>
    <col min="7428" max="7428" width="8.140625" style="4" bestFit="1" customWidth="1"/>
    <col min="7429" max="7429" width="9.42578125" style="4" bestFit="1" customWidth="1"/>
    <col min="7430" max="7430" width="10.140625" style="4" bestFit="1" customWidth="1"/>
    <col min="7431" max="7431" width="8.28515625" style="4" bestFit="1" customWidth="1"/>
    <col min="7432" max="7680" width="11.42578125" style="4"/>
    <col min="7681" max="7681" width="11" style="4" bestFit="1" customWidth="1"/>
    <col min="7682" max="7682" width="30.5703125" style="4" customWidth="1"/>
    <col min="7683" max="7683" width="6.5703125" style="4" bestFit="1" customWidth="1"/>
    <col min="7684" max="7684" width="8.140625" style="4" bestFit="1" customWidth="1"/>
    <col min="7685" max="7685" width="9.42578125" style="4" bestFit="1" customWidth="1"/>
    <col min="7686" max="7686" width="10.140625" style="4" bestFit="1" customWidth="1"/>
    <col min="7687" max="7687" width="8.28515625" style="4" bestFit="1" customWidth="1"/>
    <col min="7688" max="7936" width="11.42578125" style="4"/>
    <col min="7937" max="7937" width="11" style="4" bestFit="1" customWidth="1"/>
    <col min="7938" max="7938" width="30.5703125" style="4" customWidth="1"/>
    <col min="7939" max="7939" width="6.5703125" style="4" bestFit="1" customWidth="1"/>
    <col min="7940" max="7940" width="8.140625" style="4" bestFit="1" customWidth="1"/>
    <col min="7941" max="7941" width="9.42578125" style="4" bestFit="1" customWidth="1"/>
    <col min="7942" max="7942" width="10.140625" style="4" bestFit="1" customWidth="1"/>
    <col min="7943" max="7943" width="8.28515625" style="4" bestFit="1" customWidth="1"/>
    <col min="7944" max="8192" width="11.42578125" style="4"/>
    <col min="8193" max="8193" width="11" style="4" bestFit="1" customWidth="1"/>
    <col min="8194" max="8194" width="30.5703125" style="4" customWidth="1"/>
    <col min="8195" max="8195" width="6.5703125" style="4" bestFit="1" customWidth="1"/>
    <col min="8196" max="8196" width="8.140625" style="4" bestFit="1" customWidth="1"/>
    <col min="8197" max="8197" width="9.42578125" style="4" bestFit="1" customWidth="1"/>
    <col min="8198" max="8198" width="10.140625" style="4" bestFit="1" customWidth="1"/>
    <col min="8199" max="8199" width="8.28515625" style="4" bestFit="1" customWidth="1"/>
    <col min="8200" max="8448" width="11.42578125" style="4"/>
    <col min="8449" max="8449" width="11" style="4" bestFit="1" customWidth="1"/>
    <col min="8450" max="8450" width="30.5703125" style="4" customWidth="1"/>
    <col min="8451" max="8451" width="6.5703125" style="4" bestFit="1" customWidth="1"/>
    <col min="8452" max="8452" width="8.140625" style="4" bestFit="1" customWidth="1"/>
    <col min="8453" max="8453" width="9.42578125" style="4" bestFit="1" customWidth="1"/>
    <col min="8454" max="8454" width="10.140625" style="4" bestFit="1" customWidth="1"/>
    <col min="8455" max="8455" width="8.28515625" style="4" bestFit="1" customWidth="1"/>
    <col min="8456" max="8704" width="11.42578125" style="4"/>
    <col min="8705" max="8705" width="11" style="4" bestFit="1" customWidth="1"/>
    <col min="8706" max="8706" width="30.5703125" style="4" customWidth="1"/>
    <col min="8707" max="8707" width="6.5703125" style="4" bestFit="1" customWidth="1"/>
    <col min="8708" max="8708" width="8.140625" style="4" bestFit="1" customWidth="1"/>
    <col min="8709" max="8709" width="9.42578125" style="4" bestFit="1" customWidth="1"/>
    <col min="8710" max="8710" width="10.140625" style="4" bestFit="1" customWidth="1"/>
    <col min="8711" max="8711" width="8.28515625" style="4" bestFit="1" customWidth="1"/>
    <col min="8712" max="8960" width="11.42578125" style="4"/>
    <col min="8961" max="8961" width="11" style="4" bestFit="1" customWidth="1"/>
    <col min="8962" max="8962" width="30.5703125" style="4" customWidth="1"/>
    <col min="8963" max="8963" width="6.5703125" style="4" bestFit="1" customWidth="1"/>
    <col min="8964" max="8964" width="8.140625" style="4" bestFit="1" customWidth="1"/>
    <col min="8965" max="8965" width="9.42578125" style="4" bestFit="1" customWidth="1"/>
    <col min="8966" max="8966" width="10.140625" style="4" bestFit="1" customWidth="1"/>
    <col min="8967" max="8967" width="8.28515625" style="4" bestFit="1" customWidth="1"/>
    <col min="8968" max="9216" width="11.42578125" style="4"/>
    <col min="9217" max="9217" width="11" style="4" bestFit="1" customWidth="1"/>
    <col min="9218" max="9218" width="30.5703125" style="4" customWidth="1"/>
    <col min="9219" max="9219" width="6.5703125" style="4" bestFit="1" customWidth="1"/>
    <col min="9220" max="9220" width="8.140625" style="4" bestFit="1" customWidth="1"/>
    <col min="9221" max="9221" width="9.42578125" style="4" bestFit="1" customWidth="1"/>
    <col min="9222" max="9222" width="10.140625" style="4" bestFit="1" customWidth="1"/>
    <col min="9223" max="9223" width="8.28515625" style="4" bestFit="1" customWidth="1"/>
    <col min="9224" max="9472" width="11.42578125" style="4"/>
    <col min="9473" max="9473" width="11" style="4" bestFit="1" customWidth="1"/>
    <col min="9474" max="9474" width="30.5703125" style="4" customWidth="1"/>
    <col min="9475" max="9475" width="6.5703125" style="4" bestFit="1" customWidth="1"/>
    <col min="9476" max="9476" width="8.140625" style="4" bestFit="1" customWidth="1"/>
    <col min="9477" max="9477" width="9.42578125" style="4" bestFit="1" customWidth="1"/>
    <col min="9478" max="9478" width="10.140625" style="4" bestFit="1" customWidth="1"/>
    <col min="9479" max="9479" width="8.28515625" style="4" bestFit="1" customWidth="1"/>
    <col min="9480" max="9728" width="11.42578125" style="4"/>
    <col min="9729" max="9729" width="11" style="4" bestFit="1" customWidth="1"/>
    <col min="9730" max="9730" width="30.5703125" style="4" customWidth="1"/>
    <col min="9731" max="9731" width="6.5703125" style="4" bestFit="1" customWidth="1"/>
    <col min="9732" max="9732" width="8.140625" style="4" bestFit="1" customWidth="1"/>
    <col min="9733" max="9733" width="9.42578125" style="4" bestFit="1" customWidth="1"/>
    <col min="9734" max="9734" width="10.140625" style="4" bestFit="1" customWidth="1"/>
    <col min="9735" max="9735" width="8.28515625" style="4" bestFit="1" customWidth="1"/>
    <col min="9736" max="9984" width="11.42578125" style="4"/>
    <col min="9985" max="9985" width="11" style="4" bestFit="1" customWidth="1"/>
    <col min="9986" max="9986" width="30.5703125" style="4" customWidth="1"/>
    <col min="9987" max="9987" width="6.5703125" style="4" bestFit="1" customWidth="1"/>
    <col min="9988" max="9988" width="8.140625" style="4" bestFit="1" customWidth="1"/>
    <col min="9989" max="9989" width="9.42578125" style="4" bestFit="1" customWidth="1"/>
    <col min="9990" max="9990" width="10.140625" style="4" bestFit="1" customWidth="1"/>
    <col min="9991" max="9991" width="8.28515625" style="4" bestFit="1" customWidth="1"/>
    <col min="9992" max="10240" width="11.42578125" style="4"/>
    <col min="10241" max="10241" width="11" style="4" bestFit="1" customWidth="1"/>
    <col min="10242" max="10242" width="30.5703125" style="4" customWidth="1"/>
    <col min="10243" max="10243" width="6.5703125" style="4" bestFit="1" customWidth="1"/>
    <col min="10244" max="10244" width="8.140625" style="4" bestFit="1" customWidth="1"/>
    <col min="10245" max="10245" width="9.42578125" style="4" bestFit="1" customWidth="1"/>
    <col min="10246" max="10246" width="10.140625" style="4" bestFit="1" customWidth="1"/>
    <col min="10247" max="10247" width="8.28515625" style="4" bestFit="1" customWidth="1"/>
    <col min="10248" max="10496" width="11.42578125" style="4"/>
    <col min="10497" max="10497" width="11" style="4" bestFit="1" customWidth="1"/>
    <col min="10498" max="10498" width="30.5703125" style="4" customWidth="1"/>
    <col min="10499" max="10499" width="6.5703125" style="4" bestFit="1" customWidth="1"/>
    <col min="10500" max="10500" width="8.140625" style="4" bestFit="1" customWidth="1"/>
    <col min="10501" max="10501" width="9.42578125" style="4" bestFit="1" customWidth="1"/>
    <col min="10502" max="10502" width="10.140625" style="4" bestFit="1" customWidth="1"/>
    <col min="10503" max="10503" width="8.28515625" style="4" bestFit="1" customWidth="1"/>
    <col min="10504" max="10752" width="11.42578125" style="4"/>
    <col min="10753" max="10753" width="11" style="4" bestFit="1" customWidth="1"/>
    <col min="10754" max="10754" width="30.5703125" style="4" customWidth="1"/>
    <col min="10755" max="10755" width="6.5703125" style="4" bestFit="1" customWidth="1"/>
    <col min="10756" max="10756" width="8.140625" style="4" bestFit="1" customWidth="1"/>
    <col min="10757" max="10757" width="9.42578125" style="4" bestFit="1" customWidth="1"/>
    <col min="10758" max="10758" width="10.140625" style="4" bestFit="1" customWidth="1"/>
    <col min="10759" max="10759" width="8.28515625" style="4" bestFit="1" customWidth="1"/>
    <col min="10760" max="11008" width="11.42578125" style="4"/>
    <col min="11009" max="11009" width="11" style="4" bestFit="1" customWidth="1"/>
    <col min="11010" max="11010" width="30.5703125" style="4" customWidth="1"/>
    <col min="11011" max="11011" width="6.5703125" style="4" bestFit="1" customWidth="1"/>
    <col min="11012" max="11012" width="8.140625" style="4" bestFit="1" customWidth="1"/>
    <col min="11013" max="11013" width="9.42578125" style="4" bestFit="1" customWidth="1"/>
    <col min="11014" max="11014" width="10.140625" style="4" bestFit="1" customWidth="1"/>
    <col min="11015" max="11015" width="8.28515625" style="4" bestFit="1" customWidth="1"/>
    <col min="11016" max="11264" width="11.42578125" style="4"/>
    <col min="11265" max="11265" width="11" style="4" bestFit="1" customWidth="1"/>
    <col min="11266" max="11266" width="30.5703125" style="4" customWidth="1"/>
    <col min="11267" max="11267" width="6.5703125" style="4" bestFit="1" customWidth="1"/>
    <col min="11268" max="11268" width="8.140625" style="4" bestFit="1" customWidth="1"/>
    <col min="11269" max="11269" width="9.42578125" style="4" bestFit="1" customWidth="1"/>
    <col min="11270" max="11270" width="10.140625" style="4" bestFit="1" customWidth="1"/>
    <col min="11271" max="11271" width="8.28515625" style="4" bestFit="1" customWidth="1"/>
    <col min="11272" max="11520" width="11.42578125" style="4"/>
    <col min="11521" max="11521" width="11" style="4" bestFit="1" customWidth="1"/>
    <col min="11522" max="11522" width="30.5703125" style="4" customWidth="1"/>
    <col min="11523" max="11523" width="6.5703125" style="4" bestFit="1" customWidth="1"/>
    <col min="11524" max="11524" width="8.140625" style="4" bestFit="1" customWidth="1"/>
    <col min="11525" max="11525" width="9.42578125" style="4" bestFit="1" customWidth="1"/>
    <col min="11526" max="11526" width="10.140625" style="4" bestFit="1" customWidth="1"/>
    <col min="11527" max="11527" width="8.28515625" style="4" bestFit="1" customWidth="1"/>
    <col min="11528" max="11776" width="11.42578125" style="4"/>
    <col min="11777" max="11777" width="11" style="4" bestFit="1" customWidth="1"/>
    <col min="11778" max="11778" width="30.5703125" style="4" customWidth="1"/>
    <col min="11779" max="11779" width="6.5703125" style="4" bestFit="1" customWidth="1"/>
    <col min="11780" max="11780" width="8.140625" style="4" bestFit="1" customWidth="1"/>
    <col min="11781" max="11781" width="9.42578125" style="4" bestFit="1" customWidth="1"/>
    <col min="11782" max="11782" width="10.140625" style="4" bestFit="1" customWidth="1"/>
    <col min="11783" max="11783" width="8.28515625" style="4" bestFit="1" customWidth="1"/>
    <col min="11784" max="12032" width="11.42578125" style="4"/>
    <col min="12033" max="12033" width="11" style="4" bestFit="1" customWidth="1"/>
    <col min="12034" max="12034" width="30.5703125" style="4" customWidth="1"/>
    <col min="12035" max="12035" width="6.5703125" style="4" bestFit="1" customWidth="1"/>
    <col min="12036" max="12036" width="8.140625" style="4" bestFit="1" customWidth="1"/>
    <col min="12037" max="12037" width="9.42578125" style="4" bestFit="1" customWidth="1"/>
    <col min="12038" max="12038" width="10.140625" style="4" bestFit="1" customWidth="1"/>
    <col min="12039" max="12039" width="8.28515625" style="4" bestFit="1" customWidth="1"/>
    <col min="12040" max="12288" width="11.42578125" style="4"/>
    <col min="12289" max="12289" width="11" style="4" bestFit="1" customWidth="1"/>
    <col min="12290" max="12290" width="30.5703125" style="4" customWidth="1"/>
    <col min="12291" max="12291" width="6.5703125" style="4" bestFit="1" customWidth="1"/>
    <col min="12292" max="12292" width="8.140625" style="4" bestFit="1" customWidth="1"/>
    <col min="12293" max="12293" width="9.42578125" style="4" bestFit="1" customWidth="1"/>
    <col min="12294" max="12294" width="10.140625" style="4" bestFit="1" customWidth="1"/>
    <col min="12295" max="12295" width="8.28515625" style="4" bestFit="1" customWidth="1"/>
    <col min="12296" max="12544" width="11.42578125" style="4"/>
    <col min="12545" max="12545" width="11" style="4" bestFit="1" customWidth="1"/>
    <col min="12546" max="12546" width="30.5703125" style="4" customWidth="1"/>
    <col min="12547" max="12547" width="6.5703125" style="4" bestFit="1" customWidth="1"/>
    <col min="12548" max="12548" width="8.140625" style="4" bestFit="1" customWidth="1"/>
    <col min="12549" max="12549" width="9.42578125" style="4" bestFit="1" customWidth="1"/>
    <col min="12550" max="12550" width="10.140625" style="4" bestFit="1" customWidth="1"/>
    <col min="12551" max="12551" width="8.28515625" style="4" bestFit="1" customWidth="1"/>
    <col min="12552" max="12800" width="11.42578125" style="4"/>
    <col min="12801" max="12801" width="11" style="4" bestFit="1" customWidth="1"/>
    <col min="12802" max="12802" width="30.5703125" style="4" customWidth="1"/>
    <col min="12803" max="12803" width="6.5703125" style="4" bestFit="1" customWidth="1"/>
    <col min="12804" max="12804" width="8.140625" style="4" bestFit="1" customWidth="1"/>
    <col min="12805" max="12805" width="9.42578125" style="4" bestFit="1" customWidth="1"/>
    <col min="12806" max="12806" width="10.140625" style="4" bestFit="1" customWidth="1"/>
    <col min="12807" max="12807" width="8.28515625" style="4" bestFit="1" customWidth="1"/>
    <col min="12808" max="13056" width="11.42578125" style="4"/>
    <col min="13057" max="13057" width="11" style="4" bestFit="1" customWidth="1"/>
    <col min="13058" max="13058" width="30.5703125" style="4" customWidth="1"/>
    <col min="13059" max="13059" width="6.5703125" style="4" bestFit="1" customWidth="1"/>
    <col min="13060" max="13060" width="8.140625" style="4" bestFit="1" customWidth="1"/>
    <col min="13061" max="13061" width="9.42578125" style="4" bestFit="1" customWidth="1"/>
    <col min="13062" max="13062" width="10.140625" style="4" bestFit="1" customWidth="1"/>
    <col min="13063" max="13063" width="8.28515625" style="4" bestFit="1" customWidth="1"/>
    <col min="13064" max="13312" width="11.42578125" style="4"/>
    <col min="13313" max="13313" width="11" style="4" bestFit="1" customWidth="1"/>
    <col min="13314" max="13314" width="30.5703125" style="4" customWidth="1"/>
    <col min="13315" max="13315" width="6.5703125" style="4" bestFit="1" customWidth="1"/>
    <col min="13316" max="13316" width="8.140625" style="4" bestFit="1" customWidth="1"/>
    <col min="13317" max="13317" width="9.42578125" style="4" bestFit="1" customWidth="1"/>
    <col min="13318" max="13318" width="10.140625" style="4" bestFit="1" customWidth="1"/>
    <col min="13319" max="13319" width="8.28515625" style="4" bestFit="1" customWidth="1"/>
    <col min="13320" max="13568" width="11.42578125" style="4"/>
    <col min="13569" max="13569" width="11" style="4" bestFit="1" customWidth="1"/>
    <col min="13570" max="13570" width="30.5703125" style="4" customWidth="1"/>
    <col min="13571" max="13571" width="6.5703125" style="4" bestFit="1" customWidth="1"/>
    <col min="13572" max="13572" width="8.140625" style="4" bestFit="1" customWidth="1"/>
    <col min="13573" max="13573" width="9.42578125" style="4" bestFit="1" customWidth="1"/>
    <col min="13574" max="13574" width="10.140625" style="4" bestFit="1" customWidth="1"/>
    <col min="13575" max="13575" width="8.28515625" style="4" bestFit="1" customWidth="1"/>
    <col min="13576" max="13824" width="11.42578125" style="4"/>
    <col min="13825" max="13825" width="11" style="4" bestFit="1" customWidth="1"/>
    <col min="13826" max="13826" width="30.5703125" style="4" customWidth="1"/>
    <col min="13827" max="13827" width="6.5703125" style="4" bestFit="1" customWidth="1"/>
    <col min="13828" max="13828" width="8.140625" style="4" bestFit="1" customWidth="1"/>
    <col min="13829" max="13829" width="9.42578125" style="4" bestFit="1" customWidth="1"/>
    <col min="13830" max="13830" width="10.140625" style="4" bestFit="1" customWidth="1"/>
    <col min="13831" max="13831" width="8.28515625" style="4" bestFit="1" customWidth="1"/>
    <col min="13832" max="14080" width="11.42578125" style="4"/>
    <col min="14081" max="14081" width="11" style="4" bestFit="1" customWidth="1"/>
    <col min="14082" max="14082" width="30.5703125" style="4" customWidth="1"/>
    <col min="14083" max="14083" width="6.5703125" style="4" bestFit="1" customWidth="1"/>
    <col min="14084" max="14084" width="8.140625" style="4" bestFit="1" customWidth="1"/>
    <col min="14085" max="14085" width="9.42578125" style="4" bestFit="1" customWidth="1"/>
    <col min="14086" max="14086" width="10.140625" style="4" bestFit="1" customWidth="1"/>
    <col min="14087" max="14087" width="8.28515625" style="4" bestFit="1" customWidth="1"/>
    <col min="14088" max="14336" width="11.42578125" style="4"/>
    <col min="14337" max="14337" width="11" style="4" bestFit="1" customWidth="1"/>
    <col min="14338" max="14338" width="30.5703125" style="4" customWidth="1"/>
    <col min="14339" max="14339" width="6.5703125" style="4" bestFit="1" customWidth="1"/>
    <col min="14340" max="14340" width="8.140625" style="4" bestFit="1" customWidth="1"/>
    <col min="14341" max="14341" width="9.42578125" style="4" bestFit="1" customWidth="1"/>
    <col min="14342" max="14342" width="10.140625" style="4" bestFit="1" customWidth="1"/>
    <col min="14343" max="14343" width="8.28515625" style="4" bestFit="1" customWidth="1"/>
    <col min="14344" max="14592" width="11.42578125" style="4"/>
    <col min="14593" max="14593" width="11" style="4" bestFit="1" customWidth="1"/>
    <col min="14594" max="14594" width="30.5703125" style="4" customWidth="1"/>
    <col min="14595" max="14595" width="6.5703125" style="4" bestFit="1" customWidth="1"/>
    <col min="14596" max="14596" width="8.140625" style="4" bestFit="1" customWidth="1"/>
    <col min="14597" max="14597" width="9.42578125" style="4" bestFit="1" customWidth="1"/>
    <col min="14598" max="14598" width="10.140625" style="4" bestFit="1" customWidth="1"/>
    <col min="14599" max="14599" width="8.28515625" style="4" bestFit="1" customWidth="1"/>
    <col min="14600" max="14848" width="11.42578125" style="4"/>
    <col min="14849" max="14849" width="11" style="4" bestFit="1" customWidth="1"/>
    <col min="14850" max="14850" width="30.5703125" style="4" customWidth="1"/>
    <col min="14851" max="14851" width="6.5703125" style="4" bestFit="1" customWidth="1"/>
    <col min="14852" max="14852" width="8.140625" style="4" bestFit="1" customWidth="1"/>
    <col min="14853" max="14853" width="9.42578125" style="4" bestFit="1" customWidth="1"/>
    <col min="14854" max="14854" width="10.140625" style="4" bestFit="1" customWidth="1"/>
    <col min="14855" max="14855" width="8.28515625" style="4" bestFit="1" customWidth="1"/>
    <col min="14856" max="15104" width="11.42578125" style="4"/>
    <col min="15105" max="15105" width="11" style="4" bestFit="1" customWidth="1"/>
    <col min="15106" max="15106" width="30.5703125" style="4" customWidth="1"/>
    <col min="15107" max="15107" width="6.5703125" style="4" bestFit="1" customWidth="1"/>
    <col min="15108" max="15108" width="8.140625" style="4" bestFit="1" customWidth="1"/>
    <col min="15109" max="15109" width="9.42578125" style="4" bestFit="1" customWidth="1"/>
    <col min="15110" max="15110" width="10.140625" style="4" bestFit="1" customWidth="1"/>
    <col min="15111" max="15111" width="8.28515625" style="4" bestFit="1" customWidth="1"/>
    <col min="15112" max="15360" width="11.42578125" style="4"/>
    <col min="15361" max="15361" width="11" style="4" bestFit="1" customWidth="1"/>
    <col min="15362" max="15362" width="30.5703125" style="4" customWidth="1"/>
    <col min="15363" max="15363" width="6.5703125" style="4" bestFit="1" customWidth="1"/>
    <col min="15364" max="15364" width="8.140625" style="4" bestFit="1" customWidth="1"/>
    <col min="15365" max="15365" width="9.42578125" style="4" bestFit="1" customWidth="1"/>
    <col min="15366" max="15366" width="10.140625" style="4" bestFit="1" customWidth="1"/>
    <col min="15367" max="15367" width="8.28515625" style="4" bestFit="1" customWidth="1"/>
    <col min="15368" max="15616" width="11.42578125" style="4"/>
    <col min="15617" max="15617" width="11" style="4" bestFit="1" customWidth="1"/>
    <col min="15618" max="15618" width="30.5703125" style="4" customWidth="1"/>
    <col min="15619" max="15619" width="6.5703125" style="4" bestFit="1" customWidth="1"/>
    <col min="15620" max="15620" width="8.140625" style="4" bestFit="1" customWidth="1"/>
    <col min="15621" max="15621" width="9.42578125" style="4" bestFit="1" customWidth="1"/>
    <col min="15622" max="15622" width="10.140625" style="4" bestFit="1" customWidth="1"/>
    <col min="15623" max="15623" width="8.28515625" style="4" bestFit="1" customWidth="1"/>
    <col min="15624" max="15872" width="11.42578125" style="4"/>
    <col min="15873" max="15873" width="11" style="4" bestFit="1" customWidth="1"/>
    <col min="15874" max="15874" width="30.5703125" style="4" customWidth="1"/>
    <col min="15875" max="15875" width="6.5703125" style="4" bestFit="1" customWidth="1"/>
    <col min="15876" max="15876" width="8.140625" style="4" bestFit="1" customWidth="1"/>
    <col min="15877" max="15877" width="9.42578125" style="4" bestFit="1" customWidth="1"/>
    <col min="15878" max="15878" width="10.140625" style="4" bestFit="1" customWidth="1"/>
    <col min="15879" max="15879" width="8.28515625" style="4" bestFit="1" customWidth="1"/>
    <col min="15880" max="16128" width="11.42578125" style="4"/>
    <col min="16129" max="16129" width="11" style="4" bestFit="1" customWidth="1"/>
    <col min="16130" max="16130" width="30.5703125" style="4" customWidth="1"/>
    <col min="16131" max="16131" width="6.5703125" style="4" bestFit="1" customWidth="1"/>
    <col min="16132" max="16132" width="8.140625" style="4" bestFit="1" customWidth="1"/>
    <col min="16133" max="16133" width="9.42578125" style="4" bestFit="1" customWidth="1"/>
    <col min="16134" max="16134" width="10.140625" style="4" bestFit="1" customWidth="1"/>
    <col min="16135" max="16135" width="8.28515625" style="4" bestFit="1" customWidth="1"/>
    <col min="16136" max="16384" width="11.42578125" style="4"/>
  </cols>
  <sheetData>
    <row r="1" spans="1:7" ht="25.5" x14ac:dyDescent="0.2">
      <c r="A1" s="3" t="s">
        <v>0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</row>
    <row r="2" spans="1:7" x14ac:dyDescent="0.2">
      <c r="A2" s="5" t="s">
        <v>15</v>
      </c>
      <c r="B2" s="6" t="s">
        <v>16</v>
      </c>
      <c r="C2" s="5">
        <v>2</v>
      </c>
      <c r="D2" s="5" t="s">
        <v>17</v>
      </c>
      <c r="E2" s="5"/>
      <c r="F2" s="5" t="s">
        <v>18</v>
      </c>
      <c r="G2" s="5">
        <f t="shared" ref="G2:G65" si="0">(C2*50)+IF(D2="oui",C2*15,0)+IF(E2="oui",C2*23,0)</f>
        <v>130</v>
      </c>
    </row>
    <row r="3" spans="1:7" x14ac:dyDescent="0.2">
      <c r="A3" s="5" t="s">
        <v>19</v>
      </c>
      <c r="B3" s="6" t="s">
        <v>20</v>
      </c>
      <c r="C3" s="5">
        <v>4</v>
      </c>
      <c r="D3" s="5"/>
      <c r="E3" s="5"/>
      <c r="F3" s="5" t="s">
        <v>18</v>
      </c>
      <c r="G3" s="5">
        <f t="shared" si="0"/>
        <v>200</v>
      </c>
    </row>
    <row r="4" spans="1:7" x14ac:dyDescent="0.2">
      <c r="A4" s="5" t="s">
        <v>21</v>
      </c>
      <c r="B4" s="6" t="s">
        <v>22</v>
      </c>
      <c r="C4" s="5">
        <v>3</v>
      </c>
      <c r="D4" s="5"/>
      <c r="E4" s="5" t="s">
        <v>17</v>
      </c>
      <c r="F4" s="5" t="s">
        <v>18</v>
      </c>
      <c r="G4" s="5">
        <f t="shared" si="0"/>
        <v>219</v>
      </c>
    </row>
    <row r="5" spans="1:7" x14ac:dyDescent="0.2">
      <c r="A5" s="5" t="s">
        <v>23</v>
      </c>
      <c r="B5" s="6" t="s">
        <v>24</v>
      </c>
      <c r="C5" s="5">
        <v>1</v>
      </c>
      <c r="D5" s="5"/>
      <c r="E5" s="5" t="s">
        <v>17</v>
      </c>
      <c r="F5" s="5" t="s">
        <v>18</v>
      </c>
      <c r="G5" s="5">
        <f t="shared" si="0"/>
        <v>73</v>
      </c>
    </row>
    <row r="6" spans="1:7" x14ac:dyDescent="0.2">
      <c r="A6" s="5" t="s">
        <v>25</v>
      </c>
      <c r="B6" s="6" t="s">
        <v>26</v>
      </c>
      <c r="C6" s="5">
        <v>5</v>
      </c>
      <c r="D6" s="5" t="s">
        <v>17</v>
      </c>
      <c r="E6" s="5"/>
      <c r="F6" s="5" t="s">
        <v>18</v>
      </c>
      <c r="G6" s="5">
        <f t="shared" si="0"/>
        <v>325</v>
      </c>
    </row>
    <row r="7" spans="1:7" x14ac:dyDescent="0.2">
      <c r="A7" s="5" t="s">
        <v>27</v>
      </c>
      <c r="B7" s="6" t="s">
        <v>28</v>
      </c>
      <c r="C7" s="5">
        <v>2</v>
      </c>
      <c r="D7" s="5" t="s">
        <v>17</v>
      </c>
      <c r="E7" s="5"/>
      <c r="F7" s="5" t="s">
        <v>18</v>
      </c>
      <c r="G7" s="5">
        <f t="shared" si="0"/>
        <v>130</v>
      </c>
    </row>
    <row r="8" spans="1:7" x14ac:dyDescent="0.2">
      <c r="A8" s="5" t="s">
        <v>29</v>
      </c>
      <c r="B8" s="6" t="s">
        <v>30</v>
      </c>
      <c r="C8" s="5">
        <v>1</v>
      </c>
      <c r="D8" s="5"/>
      <c r="E8" s="5"/>
      <c r="F8" s="5" t="s">
        <v>18</v>
      </c>
      <c r="G8" s="5">
        <f t="shared" si="0"/>
        <v>50</v>
      </c>
    </row>
    <row r="9" spans="1:7" x14ac:dyDescent="0.2">
      <c r="A9" s="5" t="s">
        <v>32</v>
      </c>
      <c r="B9" s="6" t="s">
        <v>31</v>
      </c>
      <c r="C9" s="5">
        <v>5</v>
      </c>
      <c r="D9" s="5" t="s">
        <v>17</v>
      </c>
      <c r="E9" s="5"/>
      <c r="F9" s="5" t="s">
        <v>33</v>
      </c>
      <c r="G9" s="5">
        <f t="shared" si="0"/>
        <v>325</v>
      </c>
    </row>
    <row r="10" spans="1:7" x14ac:dyDescent="0.2">
      <c r="A10" s="5" t="s">
        <v>34</v>
      </c>
      <c r="B10" s="6" t="s">
        <v>35</v>
      </c>
      <c r="C10" s="5">
        <v>3</v>
      </c>
      <c r="D10" s="5"/>
      <c r="E10" s="5"/>
      <c r="F10" s="5" t="s">
        <v>18</v>
      </c>
      <c r="G10" s="5">
        <f t="shared" si="0"/>
        <v>150</v>
      </c>
    </row>
    <row r="11" spans="1:7" x14ac:dyDescent="0.2">
      <c r="A11" s="5" t="s">
        <v>36</v>
      </c>
      <c r="B11" s="6" t="s">
        <v>35</v>
      </c>
      <c r="C11" s="5">
        <v>6</v>
      </c>
      <c r="D11" s="5"/>
      <c r="E11" s="5"/>
      <c r="F11" s="5" t="s">
        <v>37</v>
      </c>
      <c r="G11" s="5">
        <f t="shared" si="0"/>
        <v>300</v>
      </c>
    </row>
    <row r="12" spans="1:7" x14ac:dyDescent="0.2">
      <c r="A12" s="5" t="s">
        <v>38</v>
      </c>
      <c r="B12" s="6" t="s">
        <v>35</v>
      </c>
      <c r="C12" s="5">
        <v>7</v>
      </c>
      <c r="D12" s="5" t="s">
        <v>17</v>
      </c>
      <c r="E12" s="5"/>
      <c r="F12" s="5" t="s">
        <v>33</v>
      </c>
      <c r="G12" s="5">
        <f t="shared" si="0"/>
        <v>455</v>
      </c>
    </row>
    <row r="13" spans="1:7" x14ac:dyDescent="0.2">
      <c r="A13" s="5" t="s">
        <v>39</v>
      </c>
      <c r="B13" s="6" t="s">
        <v>40</v>
      </c>
      <c r="C13" s="5">
        <v>2</v>
      </c>
      <c r="D13" s="5" t="s">
        <v>17</v>
      </c>
      <c r="E13" s="5"/>
      <c r="F13" s="5" t="s">
        <v>18</v>
      </c>
      <c r="G13" s="5">
        <f t="shared" si="0"/>
        <v>130</v>
      </c>
    </row>
    <row r="14" spans="1:7" x14ac:dyDescent="0.2">
      <c r="A14" s="5" t="s">
        <v>41</v>
      </c>
      <c r="B14" s="6" t="s">
        <v>40</v>
      </c>
      <c r="C14" s="5">
        <v>1</v>
      </c>
      <c r="D14" s="5"/>
      <c r="E14" s="5"/>
      <c r="F14" s="5" t="s">
        <v>37</v>
      </c>
      <c r="G14" s="5">
        <f t="shared" si="0"/>
        <v>50</v>
      </c>
    </row>
    <row r="15" spans="1:7" x14ac:dyDescent="0.2">
      <c r="A15" s="5" t="s">
        <v>42</v>
      </c>
      <c r="B15" s="6" t="s">
        <v>40</v>
      </c>
      <c r="C15" s="5">
        <v>1</v>
      </c>
      <c r="D15" s="5" t="s">
        <v>17</v>
      </c>
      <c r="E15" s="5"/>
      <c r="F15" s="5" t="s">
        <v>33</v>
      </c>
      <c r="G15" s="5">
        <f t="shared" si="0"/>
        <v>65</v>
      </c>
    </row>
    <row r="16" spans="1:7" x14ac:dyDescent="0.2">
      <c r="A16" s="5" t="s">
        <v>43</v>
      </c>
      <c r="B16" s="6" t="s">
        <v>44</v>
      </c>
      <c r="C16" s="5">
        <v>5</v>
      </c>
      <c r="D16" s="5" t="s">
        <v>17</v>
      </c>
      <c r="E16" s="5"/>
      <c r="F16" s="5" t="s">
        <v>45</v>
      </c>
      <c r="G16" s="5">
        <f t="shared" si="0"/>
        <v>325</v>
      </c>
    </row>
    <row r="17" spans="1:7" x14ac:dyDescent="0.2">
      <c r="A17" s="5" t="s">
        <v>46</v>
      </c>
      <c r="B17" s="6" t="s">
        <v>44</v>
      </c>
      <c r="C17" s="5">
        <v>8</v>
      </c>
      <c r="D17" s="5" t="s">
        <v>17</v>
      </c>
      <c r="E17" s="5"/>
      <c r="F17" s="5" t="s">
        <v>47</v>
      </c>
      <c r="G17" s="5">
        <f t="shared" si="0"/>
        <v>520</v>
      </c>
    </row>
    <row r="18" spans="1:7" x14ac:dyDescent="0.2">
      <c r="A18" s="5" t="s">
        <v>48</v>
      </c>
      <c r="B18" s="6" t="s">
        <v>49</v>
      </c>
      <c r="C18" s="5">
        <v>1</v>
      </c>
      <c r="D18" s="5" t="s">
        <v>17</v>
      </c>
      <c r="E18" s="5"/>
      <c r="F18" s="5" t="s">
        <v>18</v>
      </c>
      <c r="G18" s="5">
        <f t="shared" si="0"/>
        <v>65</v>
      </c>
    </row>
    <row r="19" spans="1:7" x14ac:dyDescent="0.2">
      <c r="A19" s="5" t="s">
        <v>50</v>
      </c>
      <c r="B19" s="6" t="s">
        <v>49</v>
      </c>
      <c r="C19" s="5">
        <v>3</v>
      </c>
      <c r="D19" s="5"/>
      <c r="E19" s="5" t="s">
        <v>17</v>
      </c>
      <c r="F19" s="5" t="s">
        <v>37</v>
      </c>
      <c r="G19" s="5">
        <f t="shared" si="0"/>
        <v>219</v>
      </c>
    </row>
    <row r="20" spans="1:7" x14ac:dyDescent="0.2">
      <c r="A20" s="5" t="s">
        <v>51</v>
      </c>
      <c r="B20" s="6" t="s">
        <v>49</v>
      </c>
      <c r="C20" s="5">
        <v>7</v>
      </c>
      <c r="D20" s="5"/>
      <c r="E20" s="5"/>
      <c r="F20" s="5" t="s">
        <v>33</v>
      </c>
      <c r="G20" s="5">
        <f t="shared" si="0"/>
        <v>350</v>
      </c>
    </row>
    <row r="21" spans="1:7" x14ac:dyDescent="0.2">
      <c r="A21" s="5" t="s">
        <v>52</v>
      </c>
      <c r="B21" s="6" t="s">
        <v>53</v>
      </c>
      <c r="C21" s="5">
        <v>3</v>
      </c>
      <c r="D21" s="5"/>
      <c r="E21" s="5"/>
      <c r="F21" s="5" t="s">
        <v>18</v>
      </c>
      <c r="G21" s="5">
        <f t="shared" si="0"/>
        <v>150</v>
      </c>
    </row>
    <row r="22" spans="1:7" x14ac:dyDescent="0.2">
      <c r="A22" s="5" t="s">
        <v>54</v>
      </c>
      <c r="B22" s="6" t="s">
        <v>53</v>
      </c>
      <c r="C22" s="5">
        <v>8</v>
      </c>
      <c r="D22" s="5"/>
      <c r="E22" s="5" t="s">
        <v>17</v>
      </c>
      <c r="F22" s="5" t="s">
        <v>37</v>
      </c>
      <c r="G22" s="5">
        <f t="shared" si="0"/>
        <v>584</v>
      </c>
    </row>
    <row r="23" spans="1:7" x14ac:dyDescent="0.2">
      <c r="A23" s="5" t="s">
        <v>55</v>
      </c>
      <c r="B23" s="6" t="s">
        <v>53</v>
      </c>
      <c r="C23" s="5">
        <v>8</v>
      </c>
      <c r="D23" s="5" t="s">
        <v>17</v>
      </c>
      <c r="E23" s="5"/>
      <c r="F23" s="5" t="s">
        <v>33</v>
      </c>
      <c r="G23" s="5">
        <f t="shared" si="0"/>
        <v>520</v>
      </c>
    </row>
    <row r="24" spans="1:7" x14ac:dyDescent="0.2">
      <c r="A24" s="5" t="s">
        <v>56</v>
      </c>
      <c r="B24" s="6" t="s">
        <v>57</v>
      </c>
      <c r="C24" s="5">
        <v>8</v>
      </c>
      <c r="D24" s="5"/>
      <c r="E24" s="5" t="s">
        <v>17</v>
      </c>
      <c r="F24" s="5" t="s">
        <v>18</v>
      </c>
      <c r="G24" s="5">
        <f t="shared" si="0"/>
        <v>584</v>
      </c>
    </row>
    <row r="25" spans="1:7" x14ac:dyDescent="0.2">
      <c r="A25" s="5" t="s">
        <v>58</v>
      </c>
      <c r="B25" s="6" t="s">
        <v>57</v>
      </c>
      <c r="C25" s="5">
        <v>8</v>
      </c>
      <c r="D25" s="5" t="s">
        <v>17</v>
      </c>
      <c r="E25" s="5"/>
      <c r="F25" s="5" t="s">
        <v>37</v>
      </c>
      <c r="G25" s="5">
        <f t="shared" si="0"/>
        <v>520</v>
      </c>
    </row>
    <row r="26" spans="1:7" x14ac:dyDescent="0.2">
      <c r="A26" s="5" t="s">
        <v>59</v>
      </c>
      <c r="B26" s="6" t="s">
        <v>57</v>
      </c>
      <c r="C26" s="5">
        <v>8</v>
      </c>
      <c r="D26" s="5"/>
      <c r="E26" s="5" t="s">
        <v>17</v>
      </c>
      <c r="F26" s="5" t="s">
        <v>33</v>
      </c>
      <c r="G26" s="5">
        <f t="shared" si="0"/>
        <v>584</v>
      </c>
    </row>
    <row r="27" spans="1:7" x14ac:dyDescent="0.2">
      <c r="A27" s="5" t="s">
        <v>60</v>
      </c>
      <c r="B27" s="6" t="s">
        <v>61</v>
      </c>
      <c r="C27" s="5">
        <v>5</v>
      </c>
      <c r="D27" s="5"/>
      <c r="E27" s="5"/>
      <c r="F27" s="5" t="s">
        <v>18</v>
      </c>
      <c r="G27" s="5">
        <f t="shared" si="0"/>
        <v>250</v>
      </c>
    </row>
    <row r="28" spans="1:7" x14ac:dyDescent="0.2">
      <c r="A28" s="5" t="s">
        <v>62</v>
      </c>
      <c r="B28" s="6" t="s">
        <v>61</v>
      </c>
      <c r="C28" s="5">
        <v>7</v>
      </c>
      <c r="D28" s="5" t="s">
        <v>17</v>
      </c>
      <c r="E28" s="5"/>
      <c r="F28" s="5" t="s">
        <v>37</v>
      </c>
      <c r="G28" s="5">
        <f t="shared" si="0"/>
        <v>455</v>
      </c>
    </row>
    <row r="29" spans="1:7" x14ac:dyDescent="0.2">
      <c r="A29" s="5" t="s">
        <v>63</v>
      </c>
      <c r="B29" s="6" t="s">
        <v>61</v>
      </c>
      <c r="C29" s="5">
        <v>9</v>
      </c>
      <c r="D29" s="5" t="s">
        <v>17</v>
      </c>
      <c r="E29" s="5"/>
      <c r="F29" s="5" t="s">
        <v>33</v>
      </c>
      <c r="G29" s="5">
        <f t="shared" si="0"/>
        <v>585</v>
      </c>
    </row>
    <row r="30" spans="1:7" x14ac:dyDescent="0.2">
      <c r="A30" s="5" t="s">
        <v>64</v>
      </c>
      <c r="B30" s="6" t="s">
        <v>65</v>
      </c>
      <c r="C30" s="5">
        <v>8</v>
      </c>
      <c r="D30" s="5"/>
      <c r="E30" s="5" t="s">
        <v>17</v>
      </c>
      <c r="F30" s="5" t="s">
        <v>18</v>
      </c>
      <c r="G30" s="5">
        <f t="shared" si="0"/>
        <v>584</v>
      </c>
    </row>
    <row r="31" spans="1:7" x14ac:dyDescent="0.2">
      <c r="A31" s="5" t="s">
        <v>66</v>
      </c>
      <c r="B31" s="6" t="s">
        <v>65</v>
      </c>
      <c r="C31" s="5">
        <v>9</v>
      </c>
      <c r="D31" s="5"/>
      <c r="E31" s="5" t="s">
        <v>17</v>
      </c>
      <c r="F31" s="5" t="s">
        <v>37</v>
      </c>
      <c r="G31" s="5">
        <f t="shared" si="0"/>
        <v>657</v>
      </c>
    </row>
    <row r="32" spans="1:7" x14ac:dyDescent="0.2">
      <c r="A32" s="5" t="s">
        <v>67</v>
      </c>
      <c r="B32" s="6" t="s">
        <v>65</v>
      </c>
      <c r="C32" s="5">
        <v>9</v>
      </c>
      <c r="D32" s="5"/>
      <c r="E32" s="5"/>
      <c r="F32" s="5" t="s">
        <v>37</v>
      </c>
      <c r="G32" s="5">
        <f t="shared" si="0"/>
        <v>450</v>
      </c>
    </row>
    <row r="33" spans="1:7" x14ac:dyDescent="0.2">
      <c r="A33" s="5" t="s">
        <v>68</v>
      </c>
      <c r="B33" s="6" t="s">
        <v>65</v>
      </c>
      <c r="C33" s="5">
        <v>6</v>
      </c>
      <c r="D33" s="5"/>
      <c r="E33" s="5" t="s">
        <v>17</v>
      </c>
      <c r="F33" s="5" t="s">
        <v>33</v>
      </c>
      <c r="G33" s="5">
        <f t="shared" si="0"/>
        <v>438</v>
      </c>
    </row>
    <row r="34" spans="1:7" x14ac:dyDescent="0.2">
      <c r="A34" s="5" t="s">
        <v>69</v>
      </c>
      <c r="B34" s="6" t="s">
        <v>65</v>
      </c>
      <c r="C34" s="5">
        <v>8</v>
      </c>
      <c r="D34" s="5" t="s">
        <v>17</v>
      </c>
      <c r="E34" s="5"/>
      <c r="F34" s="5" t="s">
        <v>33</v>
      </c>
      <c r="G34" s="5">
        <f t="shared" si="0"/>
        <v>520</v>
      </c>
    </row>
    <row r="35" spans="1:7" x14ac:dyDescent="0.2">
      <c r="A35" s="5" t="s">
        <v>70</v>
      </c>
      <c r="B35" s="6" t="s">
        <v>65</v>
      </c>
      <c r="C35" s="5">
        <v>9</v>
      </c>
      <c r="D35" s="5"/>
      <c r="E35" s="5" t="s">
        <v>17</v>
      </c>
      <c r="F35" s="5" t="s">
        <v>47</v>
      </c>
      <c r="G35" s="5">
        <f t="shared" si="0"/>
        <v>657</v>
      </c>
    </row>
    <row r="36" spans="1:7" x14ac:dyDescent="0.2">
      <c r="A36" s="5" t="s">
        <v>71</v>
      </c>
      <c r="B36" s="6" t="s">
        <v>65</v>
      </c>
      <c r="C36" s="5">
        <v>6</v>
      </c>
      <c r="D36" s="5"/>
      <c r="E36" s="5"/>
      <c r="F36" s="5" t="s">
        <v>72</v>
      </c>
      <c r="G36" s="5">
        <f t="shared" si="0"/>
        <v>300</v>
      </c>
    </row>
    <row r="37" spans="1:7" x14ac:dyDescent="0.2">
      <c r="A37" s="5" t="s">
        <v>73</v>
      </c>
      <c r="B37" s="6" t="s">
        <v>74</v>
      </c>
      <c r="C37" s="5">
        <v>2</v>
      </c>
      <c r="D37" s="5" t="s">
        <v>17</v>
      </c>
      <c r="E37" s="5"/>
      <c r="F37" s="5" t="s">
        <v>18</v>
      </c>
      <c r="G37" s="5">
        <f t="shared" si="0"/>
        <v>130</v>
      </c>
    </row>
    <row r="38" spans="1:7" x14ac:dyDescent="0.2">
      <c r="A38" s="5" t="s">
        <v>75</v>
      </c>
      <c r="B38" s="6" t="s">
        <v>74</v>
      </c>
      <c r="C38" s="5">
        <v>8</v>
      </c>
      <c r="D38" s="5"/>
      <c r="E38" s="5" t="s">
        <v>17</v>
      </c>
      <c r="F38" s="5" t="s">
        <v>37</v>
      </c>
      <c r="G38" s="5">
        <f t="shared" si="0"/>
        <v>584</v>
      </c>
    </row>
    <row r="39" spans="1:7" x14ac:dyDescent="0.2">
      <c r="A39" s="5" t="s">
        <v>76</v>
      </c>
      <c r="B39" s="6" t="s">
        <v>74</v>
      </c>
      <c r="C39" s="5">
        <v>1</v>
      </c>
      <c r="D39" s="5" t="s">
        <v>17</v>
      </c>
      <c r="E39" s="5"/>
      <c r="F39" s="5" t="s">
        <v>37</v>
      </c>
      <c r="G39" s="5">
        <f t="shared" si="0"/>
        <v>65</v>
      </c>
    </row>
    <row r="40" spans="1:7" x14ac:dyDescent="0.2">
      <c r="A40" s="5" t="s">
        <v>77</v>
      </c>
      <c r="B40" s="6" t="s">
        <v>74</v>
      </c>
      <c r="C40" s="5">
        <v>3</v>
      </c>
      <c r="D40" s="5"/>
      <c r="E40" s="5"/>
      <c r="F40" s="5" t="s">
        <v>33</v>
      </c>
      <c r="G40" s="5">
        <f t="shared" si="0"/>
        <v>150</v>
      </c>
    </row>
    <row r="41" spans="1:7" x14ac:dyDescent="0.2">
      <c r="A41" s="5" t="s">
        <v>78</v>
      </c>
      <c r="B41" s="6" t="s">
        <v>74</v>
      </c>
      <c r="C41" s="5">
        <v>8</v>
      </c>
      <c r="D41" s="5" t="s">
        <v>17</v>
      </c>
      <c r="E41" s="5"/>
      <c r="F41" s="5" t="s">
        <v>33</v>
      </c>
      <c r="G41" s="5">
        <f t="shared" si="0"/>
        <v>520</v>
      </c>
    </row>
    <row r="42" spans="1:7" x14ac:dyDescent="0.2">
      <c r="A42" s="5" t="s">
        <v>79</v>
      </c>
      <c r="B42" s="6" t="s">
        <v>74</v>
      </c>
      <c r="C42" s="5">
        <v>7</v>
      </c>
      <c r="D42" s="5" t="s">
        <v>17</v>
      </c>
      <c r="E42" s="5"/>
      <c r="F42" s="5" t="s">
        <v>47</v>
      </c>
      <c r="G42" s="5">
        <f t="shared" si="0"/>
        <v>455</v>
      </c>
    </row>
    <row r="43" spans="1:7" x14ac:dyDescent="0.2">
      <c r="A43" s="5" t="s">
        <v>80</v>
      </c>
      <c r="B43" s="6" t="s">
        <v>74</v>
      </c>
      <c r="C43" s="5">
        <v>3</v>
      </c>
      <c r="D43" s="5"/>
      <c r="E43" s="5"/>
      <c r="F43" s="5" t="s">
        <v>72</v>
      </c>
      <c r="G43" s="5">
        <f t="shared" si="0"/>
        <v>150</v>
      </c>
    </row>
    <row r="44" spans="1:7" x14ac:dyDescent="0.2">
      <c r="A44" s="5" t="s">
        <v>81</v>
      </c>
      <c r="B44" s="6" t="s">
        <v>82</v>
      </c>
      <c r="C44" s="5">
        <v>9</v>
      </c>
      <c r="D44" s="5"/>
      <c r="E44" s="5" t="s">
        <v>17</v>
      </c>
      <c r="F44" s="5" t="s">
        <v>18</v>
      </c>
      <c r="G44" s="5">
        <f t="shared" si="0"/>
        <v>657</v>
      </c>
    </row>
    <row r="45" spans="1:7" x14ac:dyDescent="0.2">
      <c r="A45" s="5" t="s">
        <v>83</v>
      </c>
      <c r="B45" s="6" t="s">
        <v>82</v>
      </c>
      <c r="C45" s="5">
        <v>8</v>
      </c>
      <c r="D45" s="5" t="s">
        <v>17</v>
      </c>
      <c r="E45" s="5"/>
      <c r="F45" s="5" t="s">
        <v>37</v>
      </c>
      <c r="G45" s="5">
        <f t="shared" si="0"/>
        <v>520</v>
      </c>
    </row>
    <row r="46" spans="1:7" x14ac:dyDescent="0.2">
      <c r="A46" s="5" t="s">
        <v>84</v>
      </c>
      <c r="B46" s="6" t="s">
        <v>82</v>
      </c>
      <c r="C46" s="5">
        <v>7</v>
      </c>
      <c r="D46" s="5" t="s">
        <v>17</v>
      </c>
      <c r="E46" s="5"/>
      <c r="F46" s="5" t="s">
        <v>33</v>
      </c>
      <c r="G46" s="5">
        <f t="shared" si="0"/>
        <v>455</v>
      </c>
    </row>
    <row r="47" spans="1:7" x14ac:dyDescent="0.2">
      <c r="A47" s="5" t="s">
        <v>85</v>
      </c>
      <c r="B47" s="6" t="s">
        <v>82</v>
      </c>
      <c r="C47" s="5">
        <v>5</v>
      </c>
      <c r="D47" s="5" t="s">
        <v>17</v>
      </c>
      <c r="E47" s="5"/>
      <c r="F47" s="5" t="s">
        <v>47</v>
      </c>
      <c r="G47" s="5">
        <f t="shared" si="0"/>
        <v>325</v>
      </c>
    </row>
    <row r="48" spans="1:7" x14ac:dyDescent="0.2">
      <c r="A48" s="5" t="s">
        <v>86</v>
      </c>
      <c r="B48" s="6" t="s">
        <v>87</v>
      </c>
      <c r="C48" s="5">
        <v>6</v>
      </c>
      <c r="D48" s="5"/>
      <c r="E48" s="5"/>
      <c r="F48" s="5" t="s">
        <v>18</v>
      </c>
      <c r="G48" s="5">
        <f t="shared" si="0"/>
        <v>300</v>
      </c>
    </row>
    <row r="49" spans="1:7" x14ac:dyDescent="0.2">
      <c r="A49" s="5" t="s">
        <v>88</v>
      </c>
      <c r="B49" s="6" t="s">
        <v>87</v>
      </c>
      <c r="C49" s="5">
        <v>1</v>
      </c>
      <c r="D49" s="5"/>
      <c r="E49" s="5" t="s">
        <v>17</v>
      </c>
      <c r="F49" s="5" t="s">
        <v>37</v>
      </c>
      <c r="G49" s="5">
        <f t="shared" si="0"/>
        <v>73</v>
      </c>
    </row>
    <row r="50" spans="1:7" x14ac:dyDescent="0.2">
      <c r="A50" s="5" t="s">
        <v>89</v>
      </c>
      <c r="B50" s="6" t="s">
        <v>87</v>
      </c>
      <c r="C50" s="5">
        <v>2</v>
      </c>
      <c r="D50" s="5" t="s">
        <v>17</v>
      </c>
      <c r="E50" s="5"/>
      <c r="F50" s="5" t="s">
        <v>47</v>
      </c>
      <c r="G50" s="5">
        <f t="shared" si="0"/>
        <v>130</v>
      </c>
    </row>
    <row r="51" spans="1:7" x14ac:dyDescent="0.2">
      <c r="A51" s="5" t="s">
        <v>90</v>
      </c>
      <c r="B51" s="6" t="s">
        <v>91</v>
      </c>
      <c r="C51" s="5">
        <v>6</v>
      </c>
      <c r="D51" s="5"/>
      <c r="E51" s="5"/>
      <c r="F51" s="5" t="s">
        <v>37</v>
      </c>
      <c r="G51" s="5">
        <f t="shared" si="0"/>
        <v>300</v>
      </c>
    </row>
    <row r="52" spans="1:7" x14ac:dyDescent="0.2">
      <c r="A52" s="5" t="s">
        <v>92</v>
      </c>
      <c r="B52" s="6" t="s">
        <v>91</v>
      </c>
      <c r="C52" s="5">
        <v>1</v>
      </c>
      <c r="D52" s="5"/>
      <c r="E52" s="5"/>
      <c r="F52" s="5" t="s">
        <v>37</v>
      </c>
      <c r="G52" s="5">
        <f t="shared" si="0"/>
        <v>50</v>
      </c>
    </row>
    <row r="53" spans="1:7" x14ac:dyDescent="0.2">
      <c r="A53" s="5" t="s">
        <v>93</v>
      </c>
      <c r="B53" s="6" t="s">
        <v>91</v>
      </c>
      <c r="C53" s="5">
        <v>8</v>
      </c>
      <c r="D53" s="5"/>
      <c r="E53" s="5"/>
      <c r="F53" s="5" t="s">
        <v>33</v>
      </c>
      <c r="G53" s="5">
        <f t="shared" si="0"/>
        <v>400</v>
      </c>
    </row>
    <row r="54" spans="1:7" x14ac:dyDescent="0.2">
      <c r="A54" s="5" t="s">
        <v>94</v>
      </c>
      <c r="B54" s="6" t="s">
        <v>95</v>
      </c>
      <c r="C54" s="5">
        <v>1</v>
      </c>
      <c r="D54" s="5" t="s">
        <v>17</v>
      </c>
      <c r="E54" s="5"/>
      <c r="F54" s="5" t="s">
        <v>18</v>
      </c>
      <c r="G54" s="5">
        <f t="shared" si="0"/>
        <v>65</v>
      </c>
    </row>
    <row r="55" spans="1:7" x14ac:dyDescent="0.2">
      <c r="A55" s="5" t="s">
        <v>96</v>
      </c>
      <c r="B55" s="6" t="s">
        <v>95</v>
      </c>
      <c r="C55" s="5">
        <v>8</v>
      </c>
      <c r="D55" s="5"/>
      <c r="E55" s="5"/>
      <c r="F55" s="5" t="s">
        <v>37</v>
      </c>
      <c r="G55" s="5">
        <f t="shared" si="0"/>
        <v>400</v>
      </c>
    </row>
    <row r="56" spans="1:7" x14ac:dyDescent="0.2">
      <c r="A56" s="5" t="s">
        <v>97</v>
      </c>
      <c r="B56" s="6" t="s">
        <v>95</v>
      </c>
      <c r="C56" s="5">
        <v>9</v>
      </c>
      <c r="D56" s="5"/>
      <c r="E56" s="5" t="s">
        <v>17</v>
      </c>
      <c r="F56" s="5" t="s">
        <v>47</v>
      </c>
      <c r="G56" s="5">
        <f t="shared" si="0"/>
        <v>657</v>
      </c>
    </row>
    <row r="57" spans="1:7" x14ac:dyDescent="0.2">
      <c r="A57" s="5" t="s">
        <v>98</v>
      </c>
      <c r="B57" s="6" t="s">
        <v>99</v>
      </c>
      <c r="C57" s="5">
        <v>5</v>
      </c>
      <c r="D57" s="5"/>
      <c r="E57" s="5"/>
      <c r="F57" s="5" t="s">
        <v>18</v>
      </c>
      <c r="G57" s="5">
        <f t="shared" si="0"/>
        <v>250</v>
      </c>
    </row>
    <row r="58" spans="1:7" x14ac:dyDescent="0.2">
      <c r="A58" s="5" t="s">
        <v>100</v>
      </c>
      <c r="B58" s="6" t="s">
        <v>99</v>
      </c>
      <c r="C58" s="5">
        <v>6</v>
      </c>
      <c r="D58" s="5" t="s">
        <v>17</v>
      </c>
      <c r="E58" s="5"/>
      <c r="F58" s="5" t="s">
        <v>37</v>
      </c>
      <c r="G58" s="5">
        <f t="shared" si="0"/>
        <v>390</v>
      </c>
    </row>
    <row r="59" spans="1:7" x14ac:dyDescent="0.2">
      <c r="A59" s="5" t="s">
        <v>101</v>
      </c>
      <c r="B59" s="6" t="s">
        <v>99</v>
      </c>
      <c r="C59" s="5">
        <v>1</v>
      </c>
      <c r="D59" s="5" t="s">
        <v>17</v>
      </c>
      <c r="E59" s="5"/>
      <c r="F59" s="5" t="s">
        <v>47</v>
      </c>
      <c r="G59" s="5">
        <f t="shared" si="0"/>
        <v>65</v>
      </c>
    </row>
    <row r="60" spans="1:7" x14ac:dyDescent="0.2">
      <c r="A60" s="5" t="s">
        <v>102</v>
      </c>
      <c r="B60" s="6" t="s">
        <v>103</v>
      </c>
      <c r="C60" s="5">
        <v>1</v>
      </c>
      <c r="D60" s="5"/>
      <c r="E60" s="5" t="s">
        <v>17</v>
      </c>
      <c r="F60" s="5" t="s">
        <v>18</v>
      </c>
      <c r="G60" s="5">
        <f t="shared" si="0"/>
        <v>73</v>
      </c>
    </row>
    <row r="61" spans="1:7" x14ac:dyDescent="0.2">
      <c r="A61" s="5" t="s">
        <v>104</v>
      </c>
      <c r="B61" s="6" t="s">
        <v>103</v>
      </c>
      <c r="C61" s="5">
        <v>3</v>
      </c>
      <c r="D61" s="5"/>
      <c r="E61" s="5"/>
      <c r="F61" s="5" t="s">
        <v>37</v>
      </c>
      <c r="G61" s="5">
        <f t="shared" si="0"/>
        <v>150</v>
      </c>
    </row>
    <row r="62" spans="1:7" x14ac:dyDescent="0.2">
      <c r="A62" s="5" t="s">
        <v>105</v>
      </c>
      <c r="B62" s="6" t="s">
        <v>103</v>
      </c>
      <c r="C62" s="5">
        <v>4</v>
      </c>
      <c r="D62" s="5"/>
      <c r="E62" s="5" t="s">
        <v>17</v>
      </c>
      <c r="F62" s="5" t="s">
        <v>47</v>
      </c>
      <c r="G62" s="5">
        <f t="shared" si="0"/>
        <v>292</v>
      </c>
    </row>
    <row r="63" spans="1:7" x14ac:dyDescent="0.2">
      <c r="A63" s="5" t="s">
        <v>106</v>
      </c>
      <c r="B63" s="6" t="s">
        <v>107</v>
      </c>
      <c r="C63" s="5">
        <v>3</v>
      </c>
      <c r="D63" s="5" t="s">
        <v>17</v>
      </c>
      <c r="E63" s="5"/>
      <c r="F63" s="5" t="s">
        <v>37</v>
      </c>
      <c r="G63" s="5">
        <f t="shared" si="0"/>
        <v>195</v>
      </c>
    </row>
    <row r="64" spans="1:7" x14ac:dyDescent="0.2">
      <c r="A64" s="5" t="s">
        <v>108</v>
      </c>
      <c r="B64" s="6" t="s">
        <v>107</v>
      </c>
      <c r="C64" s="5">
        <v>1</v>
      </c>
      <c r="D64" s="5" t="s">
        <v>17</v>
      </c>
      <c r="E64" s="5"/>
      <c r="F64" s="5" t="s">
        <v>37</v>
      </c>
      <c r="G64" s="5">
        <f t="shared" si="0"/>
        <v>65</v>
      </c>
    </row>
    <row r="65" spans="1:7" x14ac:dyDescent="0.2">
      <c r="A65" s="5" t="s">
        <v>109</v>
      </c>
      <c r="B65" s="6" t="s">
        <v>107</v>
      </c>
      <c r="C65" s="5">
        <v>5</v>
      </c>
      <c r="D65" s="5"/>
      <c r="E65" s="5" t="s">
        <v>17</v>
      </c>
      <c r="F65" s="5" t="s">
        <v>33</v>
      </c>
      <c r="G65" s="5">
        <f t="shared" si="0"/>
        <v>365</v>
      </c>
    </row>
    <row r="66" spans="1:7" x14ac:dyDescent="0.2">
      <c r="A66" s="5" t="s">
        <v>110</v>
      </c>
      <c r="B66" s="6" t="s">
        <v>107</v>
      </c>
      <c r="C66" s="5">
        <v>1</v>
      </c>
      <c r="D66" s="5" t="s">
        <v>17</v>
      </c>
      <c r="E66" s="5"/>
      <c r="F66" s="5" t="s">
        <v>33</v>
      </c>
      <c r="G66" s="5">
        <f t="shared" ref="G66:G129" si="1">(C66*50)+IF(D66="oui",C66*15,0)+IF(E66="oui",C66*23,0)</f>
        <v>65</v>
      </c>
    </row>
    <row r="67" spans="1:7" x14ac:dyDescent="0.2">
      <c r="A67" s="5" t="s">
        <v>111</v>
      </c>
      <c r="B67" s="6" t="s">
        <v>107</v>
      </c>
      <c r="C67" s="5">
        <v>1</v>
      </c>
      <c r="D67" s="5" t="s">
        <v>17</v>
      </c>
      <c r="E67" s="5"/>
      <c r="F67" s="5" t="s">
        <v>33</v>
      </c>
      <c r="G67" s="5">
        <f t="shared" si="1"/>
        <v>65</v>
      </c>
    </row>
    <row r="68" spans="1:7" x14ac:dyDescent="0.2">
      <c r="A68" s="5" t="s">
        <v>112</v>
      </c>
      <c r="B68" s="6" t="s">
        <v>107</v>
      </c>
      <c r="C68" s="5">
        <v>6</v>
      </c>
      <c r="D68" s="5" t="s">
        <v>17</v>
      </c>
      <c r="E68" s="5"/>
      <c r="F68" s="5" t="s">
        <v>47</v>
      </c>
      <c r="G68" s="5">
        <f t="shared" si="1"/>
        <v>390</v>
      </c>
    </row>
    <row r="69" spans="1:7" x14ac:dyDescent="0.2">
      <c r="A69" s="5" t="s">
        <v>113</v>
      </c>
      <c r="B69" s="6" t="s">
        <v>107</v>
      </c>
      <c r="C69" s="5">
        <v>7</v>
      </c>
      <c r="D69" s="5"/>
      <c r="E69" s="5"/>
      <c r="F69" s="5" t="s">
        <v>47</v>
      </c>
      <c r="G69" s="5">
        <f t="shared" si="1"/>
        <v>350</v>
      </c>
    </row>
    <row r="70" spans="1:7" x14ac:dyDescent="0.2">
      <c r="A70" s="5" t="s">
        <v>114</v>
      </c>
      <c r="B70" s="6" t="s">
        <v>115</v>
      </c>
      <c r="C70" s="5">
        <v>5</v>
      </c>
      <c r="D70" s="5" t="s">
        <v>17</v>
      </c>
      <c r="E70" s="5"/>
      <c r="F70" s="5" t="s">
        <v>18</v>
      </c>
      <c r="G70" s="5">
        <f t="shared" si="1"/>
        <v>325</v>
      </c>
    </row>
    <row r="71" spans="1:7" x14ac:dyDescent="0.2">
      <c r="A71" s="5" t="s">
        <v>116</v>
      </c>
      <c r="B71" s="6" t="s">
        <v>115</v>
      </c>
      <c r="C71" s="5">
        <v>7</v>
      </c>
      <c r="D71" s="5" t="s">
        <v>17</v>
      </c>
      <c r="E71" s="5"/>
      <c r="F71" s="5" t="s">
        <v>37</v>
      </c>
      <c r="G71" s="5">
        <f t="shared" si="1"/>
        <v>455</v>
      </c>
    </row>
    <row r="72" spans="1:7" x14ac:dyDescent="0.2">
      <c r="A72" s="5" t="s">
        <v>117</v>
      </c>
      <c r="B72" s="6" t="s">
        <v>115</v>
      </c>
      <c r="C72" s="5">
        <v>9</v>
      </c>
      <c r="D72" s="5"/>
      <c r="E72" s="5"/>
      <c r="F72" s="5" t="s">
        <v>47</v>
      </c>
      <c r="G72" s="5">
        <f t="shared" si="1"/>
        <v>450</v>
      </c>
    </row>
    <row r="73" spans="1:7" x14ac:dyDescent="0.2">
      <c r="A73" s="5" t="s">
        <v>118</v>
      </c>
      <c r="B73" s="6" t="s">
        <v>119</v>
      </c>
      <c r="C73" s="5">
        <v>7</v>
      </c>
      <c r="D73" s="5" t="s">
        <v>17</v>
      </c>
      <c r="E73" s="5"/>
      <c r="F73" s="5" t="s">
        <v>18</v>
      </c>
      <c r="G73" s="5">
        <f t="shared" si="1"/>
        <v>455</v>
      </c>
    </row>
    <row r="74" spans="1:7" x14ac:dyDescent="0.2">
      <c r="A74" s="5" t="s">
        <v>120</v>
      </c>
      <c r="B74" s="6" t="s">
        <v>119</v>
      </c>
      <c r="C74" s="5">
        <v>8</v>
      </c>
      <c r="D74" s="5"/>
      <c r="E74" s="5"/>
      <c r="F74" s="5" t="s">
        <v>37</v>
      </c>
      <c r="G74" s="5">
        <f t="shared" si="1"/>
        <v>400</v>
      </c>
    </row>
    <row r="75" spans="1:7" x14ac:dyDescent="0.2">
      <c r="A75" s="5" t="s">
        <v>121</v>
      </c>
      <c r="B75" s="6" t="s">
        <v>119</v>
      </c>
      <c r="C75" s="5">
        <v>1</v>
      </c>
      <c r="D75" s="5" t="s">
        <v>17</v>
      </c>
      <c r="E75" s="5"/>
      <c r="F75" s="5" t="s">
        <v>47</v>
      </c>
      <c r="G75" s="5">
        <f t="shared" si="1"/>
        <v>65</v>
      </c>
    </row>
    <row r="76" spans="1:7" x14ac:dyDescent="0.2">
      <c r="A76" s="5" t="s">
        <v>122</v>
      </c>
      <c r="B76" s="6" t="s">
        <v>123</v>
      </c>
      <c r="C76" s="5">
        <v>6</v>
      </c>
      <c r="D76" s="5"/>
      <c r="E76" s="5" t="s">
        <v>17</v>
      </c>
      <c r="F76" s="5" t="s">
        <v>18</v>
      </c>
      <c r="G76" s="5">
        <f t="shared" si="1"/>
        <v>438</v>
      </c>
    </row>
    <row r="77" spans="1:7" x14ac:dyDescent="0.2">
      <c r="A77" s="5" t="s">
        <v>124</v>
      </c>
      <c r="B77" s="6" t="s">
        <v>125</v>
      </c>
      <c r="C77" s="5">
        <v>3</v>
      </c>
      <c r="D77" s="5" t="s">
        <v>17</v>
      </c>
      <c r="E77" s="5"/>
      <c r="F77" s="5" t="s">
        <v>18</v>
      </c>
      <c r="G77" s="5">
        <f t="shared" si="1"/>
        <v>195</v>
      </c>
    </row>
    <row r="78" spans="1:7" x14ac:dyDescent="0.2">
      <c r="A78" s="5" t="s">
        <v>126</v>
      </c>
      <c r="B78" s="6" t="s">
        <v>125</v>
      </c>
      <c r="C78" s="5">
        <v>5</v>
      </c>
      <c r="D78" s="5"/>
      <c r="E78" s="5"/>
      <c r="F78" s="5" t="s">
        <v>33</v>
      </c>
      <c r="G78" s="5">
        <f t="shared" si="1"/>
        <v>250</v>
      </c>
    </row>
    <row r="79" spans="1:7" x14ac:dyDescent="0.2">
      <c r="A79" s="5" t="s">
        <v>127</v>
      </c>
      <c r="B79" s="6" t="s">
        <v>128</v>
      </c>
      <c r="C79" s="5">
        <v>7</v>
      </c>
      <c r="D79" s="5" t="s">
        <v>17</v>
      </c>
      <c r="E79" s="5"/>
      <c r="F79" s="5" t="s">
        <v>18</v>
      </c>
      <c r="G79" s="5">
        <f t="shared" si="1"/>
        <v>455</v>
      </c>
    </row>
    <row r="80" spans="1:7" x14ac:dyDescent="0.2">
      <c r="A80" s="5" t="s">
        <v>129</v>
      </c>
      <c r="B80" s="6" t="s">
        <v>130</v>
      </c>
      <c r="C80" s="5">
        <v>4</v>
      </c>
      <c r="D80" s="5" t="s">
        <v>17</v>
      </c>
      <c r="E80" s="5"/>
      <c r="F80" s="5" t="s">
        <v>18</v>
      </c>
      <c r="G80" s="5">
        <f t="shared" si="1"/>
        <v>260</v>
      </c>
    </row>
    <row r="81" spans="1:7" x14ac:dyDescent="0.2">
      <c r="A81" s="5" t="s">
        <v>131</v>
      </c>
      <c r="B81" s="6" t="s">
        <v>132</v>
      </c>
      <c r="C81" s="5">
        <v>8</v>
      </c>
      <c r="D81" s="5"/>
      <c r="E81" s="5" t="s">
        <v>17</v>
      </c>
      <c r="F81" s="5" t="s">
        <v>18</v>
      </c>
      <c r="G81" s="5">
        <f t="shared" si="1"/>
        <v>584</v>
      </c>
    </row>
    <row r="82" spans="1:7" x14ac:dyDescent="0.2">
      <c r="A82" s="5" t="s">
        <v>133</v>
      </c>
      <c r="B82" s="6" t="s">
        <v>132</v>
      </c>
      <c r="C82" s="5">
        <v>1</v>
      </c>
      <c r="D82" s="5" t="s">
        <v>17</v>
      </c>
      <c r="E82" s="5"/>
      <c r="F82" s="5" t="s">
        <v>37</v>
      </c>
      <c r="G82" s="5">
        <f t="shared" si="1"/>
        <v>65</v>
      </c>
    </row>
    <row r="83" spans="1:7" x14ac:dyDescent="0.2">
      <c r="A83" s="5" t="s">
        <v>134</v>
      </c>
      <c r="B83" s="6" t="s">
        <v>132</v>
      </c>
      <c r="C83" s="5">
        <v>7</v>
      </c>
      <c r="D83" s="5"/>
      <c r="E83" s="5"/>
      <c r="F83" s="5" t="s">
        <v>37</v>
      </c>
      <c r="G83" s="5">
        <f t="shared" si="1"/>
        <v>350</v>
      </c>
    </row>
    <row r="84" spans="1:7" x14ac:dyDescent="0.2">
      <c r="A84" s="5" t="s">
        <v>135</v>
      </c>
      <c r="B84" s="6" t="s">
        <v>132</v>
      </c>
      <c r="C84" s="5">
        <v>3</v>
      </c>
      <c r="D84" s="5" t="s">
        <v>17</v>
      </c>
      <c r="E84" s="5"/>
      <c r="F84" s="5" t="s">
        <v>33</v>
      </c>
      <c r="G84" s="5">
        <f t="shared" si="1"/>
        <v>195</v>
      </c>
    </row>
    <row r="85" spans="1:7" x14ac:dyDescent="0.2">
      <c r="A85" s="5" t="s">
        <v>136</v>
      </c>
      <c r="B85" s="6" t="s">
        <v>132</v>
      </c>
      <c r="C85" s="5">
        <v>2</v>
      </c>
      <c r="D85" s="5" t="s">
        <v>17</v>
      </c>
      <c r="E85" s="5"/>
      <c r="F85" s="5" t="s">
        <v>33</v>
      </c>
      <c r="G85" s="5">
        <f t="shared" si="1"/>
        <v>130</v>
      </c>
    </row>
    <row r="86" spans="1:7" x14ac:dyDescent="0.2">
      <c r="A86" s="5" t="s">
        <v>137</v>
      </c>
      <c r="B86" s="6" t="s">
        <v>132</v>
      </c>
      <c r="C86" s="5">
        <v>9</v>
      </c>
      <c r="D86" s="5"/>
      <c r="E86" s="5"/>
      <c r="F86" s="5" t="s">
        <v>47</v>
      </c>
      <c r="G86" s="5">
        <f t="shared" si="1"/>
        <v>450</v>
      </c>
    </row>
    <row r="87" spans="1:7" x14ac:dyDescent="0.2">
      <c r="A87" s="5" t="s">
        <v>138</v>
      </c>
      <c r="B87" s="6" t="s">
        <v>139</v>
      </c>
      <c r="C87" s="5">
        <v>3</v>
      </c>
      <c r="D87" s="5"/>
      <c r="E87" s="5" t="s">
        <v>17</v>
      </c>
      <c r="F87" s="5" t="s">
        <v>18</v>
      </c>
      <c r="G87" s="5">
        <f t="shared" si="1"/>
        <v>219</v>
      </c>
    </row>
    <row r="88" spans="1:7" x14ac:dyDescent="0.2">
      <c r="A88" s="5" t="s">
        <v>140</v>
      </c>
      <c r="B88" s="6" t="s">
        <v>141</v>
      </c>
      <c r="C88" s="5">
        <v>8</v>
      </c>
      <c r="D88" s="5"/>
      <c r="E88" s="5" t="s">
        <v>17</v>
      </c>
      <c r="F88" s="5" t="s">
        <v>45</v>
      </c>
      <c r="G88" s="5">
        <f t="shared" si="1"/>
        <v>584</v>
      </c>
    </row>
    <row r="89" spans="1:7" x14ac:dyDescent="0.2">
      <c r="A89" s="5" t="s">
        <v>142</v>
      </c>
      <c r="B89" s="6" t="s">
        <v>143</v>
      </c>
      <c r="C89" s="5">
        <v>9</v>
      </c>
      <c r="D89" s="5" t="s">
        <v>17</v>
      </c>
      <c r="E89" s="5"/>
      <c r="F89" s="5" t="s">
        <v>45</v>
      </c>
      <c r="G89" s="5">
        <f t="shared" si="1"/>
        <v>585</v>
      </c>
    </row>
    <row r="90" spans="1:7" x14ac:dyDescent="0.2">
      <c r="A90" s="5" t="s">
        <v>144</v>
      </c>
      <c r="B90" s="6" t="s">
        <v>143</v>
      </c>
      <c r="C90" s="5">
        <v>2</v>
      </c>
      <c r="D90" s="5" t="s">
        <v>17</v>
      </c>
      <c r="E90" s="5"/>
      <c r="F90" s="5" t="s">
        <v>72</v>
      </c>
      <c r="G90" s="5">
        <f t="shared" si="1"/>
        <v>130</v>
      </c>
    </row>
    <row r="91" spans="1:7" x14ac:dyDescent="0.2">
      <c r="A91" s="5" t="s">
        <v>145</v>
      </c>
      <c r="B91" s="6" t="s">
        <v>146</v>
      </c>
      <c r="C91" s="5">
        <v>1</v>
      </c>
      <c r="D91" s="5" t="s">
        <v>17</v>
      </c>
      <c r="E91" s="5"/>
      <c r="F91" s="5" t="s">
        <v>18</v>
      </c>
      <c r="G91" s="5">
        <f t="shared" si="1"/>
        <v>65</v>
      </c>
    </row>
    <row r="92" spans="1:7" x14ac:dyDescent="0.2">
      <c r="A92" s="5" t="s">
        <v>147</v>
      </c>
      <c r="B92" s="6" t="s">
        <v>148</v>
      </c>
      <c r="C92" s="5">
        <v>5</v>
      </c>
      <c r="D92" s="5"/>
      <c r="E92" s="5" t="s">
        <v>17</v>
      </c>
      <c r="F92" s="5" t="s">
        <v>37</v>
      </c>
      <c r="G92" s="5">
        <f t="shared" si="1"/>
        <v>365</v>
      </c>
    </row>
    <row r="93" spans="1:7" x14ac:dyDescent="0.2">
      <c r="A93" s="5" t="s">
        <v>149</v>
      </c>
      <c r="B93" s="6" t="s">
        <v>150</v>
      </c>
      <c r="C93" s="5">
        <v>6</v>
      </c>
      <c r="D93" s="5" t="s">
        <v>17</v>
      </c>
      <c r="E93" s="5"/>
      <c r="F93" s="5" t="s">
        <v>37</v>
      </c>
      <c r="G93" s="5">
        <f t="shared" si="1"/>
        <v>390</v>
      </c>
    </row>
    <row r="94" spans="1:7" x14ac:dyDescent="0.2">
      <c r="A94" s="5" t="s">
        <v>151</v>
      </c>
      <c r="B94" s="6" t="s">
        <v>152</v>
      </c>
      <c r="C94" s="5">
        <v>9</v>
      </c>
      <c r="D94" s="5" t="s">
        <v>17</v>
      </c>
      <c r="E94" s="5"/>
      <c r="F94" s="5" t="s">
        <v>45</v>
      </c>
      <c r="G94" s="5">
        <f t="shared" si="1"/>
        <v>585</v>
      </c>
    </row>
    <row r="95" spans="1:7" x14ac:dyDescent="0.2">
      <c r="A95" s="5" t="s">
        <v>153</v>
      </c>
      <c r="B95" s="6" t="s">
        <v>152</v>
      </c>
      <c r="C95" s="5">
        <v>7</v>
      </c>
      <c r="D95" s="5"/>
      <c r="E95" s="5" t="s">
        <v>17</v>
      </c>
      <c r="F95" s="5" t="s">
        <v>72</v>
      </c>
      <c r="G95" s="5">
        <f t="shared" si="1"/>
        <v>511</v>
      </c>
    </row>
    <row r="96" spans="1:7" x14ac:dyDescent="0.2">
      <c r="A96" s="5" t="s">
        <v>154</v>
      </c>
      <c r="B96" s="6" t="s">
        <v>155</v>
      </c>
      <c r="C96" s="5">
        <v>7</v>
      </c>
      <c r="D96" s="5" t="s">
        <v>17</v>
      </c>
      <c r="E96" s="5"/>
      <c r="F96" s="5" t="s">
        <v>37</v>
      </c>
      <c r="G96" s="5">
        <f t="shared" si="1"/>
        <v>455</v>
      </c>
    </row>
    <row r="97" spans="1:7" x14ac:dyDescent="0.2">
      <c r="A97" s="5" t="s">
        <v>156</v>
      </c>
      <c r="B97" s="6" t="s">
        <v>155</v>
      </c>
      <c r="C97" s="5">
        <v>1</v>
      </c>
      <c r="D97" s="5"/>
      <c r="E97" s="5"/>
      <c r="F97" s="5" t="s">
        <v>37</v>
      </c>
      <c r="G97" s="5">
        <f t="shared" si="1"/>
        <v>50</v>
      </c>
    </row>
    <row r="98" spans="1:7" x14ac:dyDescent="0.2">
      <c r="A98" s="5" t="s">
        <v>157</v>
      </c>
      <c r="B98" s="6" t="s">
        <v>155</v>
      </c>
      <c r="C98" s="5">
        <v>9</v>
      </c>
      <c r="D98" s="5"/>
      <c r="E98" s="5"/>
      <c r="F98" s="5" t="s">
        <v>37</v>
      </c>
      <c r="G98" s="5">
        <f t="shared" si="1"/>
        <v>450</v>
      </c>
    </row>
    <row r="99" spans="1:7" x14ac:dyDescent="0.2">
      <c r="A99" s="5" t="s">
        <v>158</v>
      </c>
      <c r="B99" s="6" t="s">
        <v>155</v>
      </c>
      <c r="C99" s="5">
        <v>4</v>
      </c>
      <c r="D99" s="5" t="s">
        <v>17</v>
      </c>
      <c r="E99" s="5"/>
      <c r="F99" s="5" t="s">
        <v>33</v>
      </c>
      <c r="G99" s="5">
        <f t="shared" si="1"/>
        <v>260</v>
      </c>
    </row>
    <row r="100" spans="1:7" x14ac:dyDescent="0.2">
      <c r="A100" s="5" t="s">
        <v>159</v>
      </c>
      <c r="B100" s="6" t="s">
        <v>155</v>
      </c>
      <c r="C100" s="5">
        <v>5</v>
      </c>
      <c r="D100" s="5" t="s">
        <v>17</v>
      </c>
      <c r="E100" s="5"/>
      <c r="F100" s="5" t="s">
        <v>33</v>
      </c>
      <c r="G100" s="5">
        <f t="shared" si="1"/>
        <v>325</v>
      </c>
    </row>
    <row r="101" spans="1:7" x14ac:dyDescent="0.2">
      <c r="A101" s="5" t="s">
        <v>160</v>
      </c>
      <c r="B101" s="6" t="s">
        <v>155</v>
      </c>
      <c r="C101" s="5">
        <v>5</v>
      </c>
      <c r="D101" s="5" t="s">
        <v>17</v>
      </c>
      <c r="E101" s="5"/>
      <c r="F101" s="5" t="s">
        <v>33</v>
      </c>
      <c r="G101" s="5">
        <f t="shared" si="1"/>
        <v>325</v>
      </c>
    </row>
    <row r="102" spans="1:7" x14ac:dyDescent="0.2">
      <c r="A102" s="5" t="s">
        <v>161</v>
      </c>
      <c r="B102" s="6" t="s">
        <v>155</v>
      </c>
      <c r="C102" s="5">
        <v>2</v>
      </c>
      <c r="D102" s="5"/>
      <c r="E102" s="5" t="s">
        <v>17</v>
      </c>
      <c r="F102" s="5" t="s">
        <v>47</v>
      </c>
      <c r="G102" s="5">
        <f t="shared" si="1"/>
        <v>146</v>
      </c>
    </row>
    <row r="103" spans="1:7" x14ac:dyDescent="0.2">
      <c r="A103" s="5" t="s">
        <v>162</v>
      </c>
      <c r="B103" s="6" t="s">
        <v>163</v>
      </c>
      <c r="C103" s="5">
        <v>9</v>
      </c>
      <c r="D103" s="5"/>
      <c r="E103" s="5"/>
      <c r="F103" s="5" t="s">
        <v>45</v>
      </c>
      <c r="G103" s="5">
        <f t="shared" si="1"/>
        <v>450</v>
      </c>
    </row>
    <row r="104" spans="1:7" x14ac:dyDescent="0.2">
      <c r="A104" s="5" t="s">
        <v>164</v>
      </c>
      <c r="B104" s="6" t="s">
        <v>165</v>
      </c>
      <c r="C104" s="5">
        <v>5</v>
      </c>
      <c r="D104" s="5" t="s">
        <v>17</v>
      </c>
      <c r="E104" s="5"/>
      <c r="F104" s="5" t="s">
        <v>37</v>
      </c>
      <c r="G104" s="5">
        <f t="shared" si="1"/>
        <v>325</v>
      </c>
    </row>
    <row r="105" spans="1:7" x14ac:dyDescent="0.2">
      <c r="A105" s="5" t="s">
        <v>166</v>
      </c>
      <c r="B105" s="6" t="s">
        <v>165</v>
      </c>
      <c r="C105" s="5">
        <v>1</v>
      </c>
      <c r="D105" s="5" t="s">
        <v>17</v>
      </c>
      <c r="E105" s="5"/>
      <c r="F105" s="5" t="s">
        <v>37</v>
      </c>
      <c r="G105" s="5">
        <f t="shared" si="1"/>
        <v>65</v>
      </c>
    </row>
    <row r="106" spans="1:7" x14ac:dyDescent="0.2">
      <c r="A106" s="5" t="s">
        <v>167</v>
      </c>
      <c r="B106" s="6" t="s">
        <v>165</v>
      </c>
      <c r="C106" s="5">
        <v>2</v>
      </c>
      <c r="D106" s="5"/>
      <c r="E106" s="5"/>
      <c r="F106" s="5" t="s">
        <v>33</v>
      </c>
      <c r="G106" s="5">
        <f t="shared" si="1"/>
        <v>100</v>
      </c>
    </row>
    <row r="107" spans="1:7" x14ac:dyDescent="0.2">
      <c r="A107" s="5" t="s">
        <v>168</v>
      </c>
      <c r="B107" s="6" t="s">
        <v>165</v>
      </c>
      <c r="C107" s="5">
        <v>7</v>
      </c>
      <c r="D107" s="5"/>
      <c r="E107" s="5" t="s">
        <v>17</v>
      </c>
      <c r="F107" s="5" t="s">
        <v>33</v>
      </c>
      <c r="G107" s="5">
        <f t="shared" si="1"/>
        <v>511</v>
      </c>
    </row>
    <row r="108" spans="1:7" x14ac:dyDescent="0.2">
      <c r="A108" s="5" t="s">
        <v>169</v>
      </c>
      <c r="B108" s="6" t="s">
        <v>165</v>
      </c>
      <c r="C108" s="5">
        <v>3</v>
      </c>
      <c r="D108" s="5"/>
      <c r="E108" s="5" t="s">
        <v>17</v>
      </c>
      <c r="F108" s="5" t="s">
        <v>33</v>
      </c>
      <c r="G108" s="5">
        <f t="shared" si="1"/>
        <v>219</v>
      </c>
    </row>
    <row r="109" spans="1:7" x14ac:dyDescent="0.2">
      <c r="A109" s="5" t="s">
        <v>170</v>
      </c>
      <c r="B109" s="6" t="s">
        <v>165</v>
      </c>
      <c r="C109" s="5">
        <v>5</v>
      </c>
      <c r="D109" s="5"/>
      <c r="E109" s="5"/>
      <c r="F109" s="5" t="s">
        <v>47</v>
      </c>
      <c r="G109" s="5">
        <f t="shared" si="1"/>
        <v>250</v>
      </c>
    </row>
    <row r="110" spans="1:7" x14ac:dyDescent="0.2">
      <c r="A110" s="5" t="s">
        <v>171</v>
      </c>
      <c r="B110" s="6" t="s">
        <v>165</v>
      </c>
      <c r="C110" s="5">
        <v>5</v>
      </c>
      <c r="D110" s="5" t="s">
        <v>17</v>
      </c>
      <c r="E110" s="5"/>
      <c r="F110" s="5" t="s">
        <v>72</v>
      </c>
      <c r="G110" s="5">
        <f t="shared" si="1"/>
        <v>325</v>
      </c>
    </row>
    <row r="111" spans="1:7" x14ac:dyDescent="0.2">
      <c r="A111" s="5" t="s">
        <v>172</v>
      </c>
      <c r="B111" s="6" t="s">
        <v>173</v>
      </c>
      <c r="C111" s="5">
        <v>7</v>
      </c>
      <c r="D111" s="5"/>
      <c r="E111" s="5" t="s">
        <v>17</v>
      </c>
      <c r="F111" s="5" t="s">
        <v>18</v>
      </c>
      <c r="G111" s="5">
        <f t="shared" si="1"/>
        <v>511</v>
      </c>
    </row>
    <row r="112" spans="1:7" x14ac:dyDescent="0.2">
      <c r="A112" s="5" t="s">
        <v>174</v>
      </c>
      <c r="B112" s="6" t="s">
        <v>175</v>
      </c>
      <c r="C112" s="5">
        <v>5</v>
      </c>
      <c r="D112" s="5"/>
      <c r="E112" s="5" t="s">
        <v>17</v>
      </c>
      <c r="F112" s="5" t="s">
        <v>45</v>
      </c>
      <c r="G112" s="5">
        <f t="shared" si="1"/>
        <v>365</v>
      </c>
    </row>
    <row r="113" spans="1:7" x14ac:dyDescent="0.2">
      <c r="A113" s="5" t="s">
        <v>176</v>
      </c>
      <c r="B113" s="6" t="s">
        <v>177</v>
      </c>
      <c r="C113" s="5">
        <v>5</v>
      </c>
      <c r="D113" s="5"/>
      <c r="E113" s="5"/>
      <c r="F113" s="5" t="s">
        <v>45</v>
      </c>
      <c r="G113" s="5">
        <f t="shared" si="1"/>
        <v>250</v>
      </c>
    </row>
    <row r="114" spans="1:7" x14ac:dyDescent="0.2">
      <c r="A114" s="5" t="s">
        <v>178</v>
      </c>
      <c r="B114" s="6" t="s">
        <v>179</v>
      </c>
      <c r="C114" s="5">
        <v>1</v>
      </c>
      <c r="D114" s="5" t="s">
        <v>17</v>
      </c>
      <c r="E114" s="5"/>
      <c r="F114" s="5" t="s">
        <v>45</v>
      </c>
      <c r="G114" s="5">
        <f t="shared" si="1"/>
        <v>65</v>
      </c>
    </row>
    <row r="115" spans="1:7" x14ac:dyDescent="0.2">
      <c r="A115" s="5" t="s">
        <v>180</v>
      </c>
      <c r="B115" s="6" t="s">
        <v>181</v>
      </c>
      <c r="C115" s="5">
        <v>1</v>
      </c>
      <c r="D115" s="5"/>
      <c r="E115" s="5" t="s">
        <v>17</v>
      </c>
      <c r="F115" s="5" t="s">
        <v>45</v>
      </c>
      <c r="G115" s="5">
        <f t="shared" si="1"/>
        <v>73</v>
      </c>
    </row>
    <row r="116" spans="1:7" x14ac:dyDescent="0.2">
      <c r="A116" s="5" t="s">
        <v>182</v>
      </c>
      <c r="B116" s="6" t="s">
        <v>183</v>
      </c>
      <c r="C116" s="5">
        <v>2</v>
      </c>
      <c r="D116" s="5" t="s">
        <v>17</v>
      </c>
      <c r="E116" s="5"/>
      <c r="F116" s="5" t="s">
        <v>45</v>
      </c>
      <c r="G116" s="5">
        <f t="shared" si="1"/>
        <v>130</v>
      </c>
    </row>
    <row r="117" spans="1:7" x14ac:dyDescent="0.2">
      <c r="A117" s="5" t="s">
        <v>184</v>
      </c>
      <c r="B117" s="6" t="s">
        <v>185</v>
      </c>
      <c r="C117" s="5">
        <v>1</v>
      </c>
      <c r="D117" s="5" t="s">
        <v>17</v>
      </c>
      <c r="E117" s="5"/>
      <c r="F117" s="5" t="s">
        <v>45</v>
      </c>
      <c r="G117" s="5">
        <f t="shared" si="1"/>
        <v>65</v>
      </c>
    </row>
    <row r="118" spans="1:7" x14ac:dyDescent="0.2">
      <c r="A118" s="5" t="s">
        <v>186</v>
      </c>
      <c r="B118" s="6" t="s">
        <v>187</v>
      </c>
      <c r="C118" s="5">
        <v>5</v>
      </c>
      <c r="D118" s="5"/>
      <c r="E118" s="5"/>
      <c r="F118" s="5" t="s">
        <v>45</v>
      </c>
      <c r="G118" s="5">
        <f t="shared" si="1"/>
        <v>250</v>
      </c>
    </row>
    <row r="119" spans="1:7" x14ac:dyDescent="0.2">
      <c r="A119" s="5" t="s">
        <v>188</v>
      </c>
      <c r="B119" s="6" t="s">
        <v>189</v>
      </c>
      <c r="C119" s="5">
        <v>9</v>
      </c>
      <c r="D119" s="5"/>
      <c r="E119" s="5"/>
      <c r="F119" s="5" t="s">
        <v>45</v>
      </c>
      <c r="G119" s="5">
        <f t="shared" si="1"/>
        <v>450</v>
      </c>
    </row>
    <row r="120" spans="1:7" x14ac:dyDescent="0.2">
      <c r="A120" s="5" t="s">
        <v>190</v>
      </c>
      <c r="B120" s="6" t="s">
        <v>191</v>
      </c>
      <c r="C120" s="5">
        <v>8</v>
      </c>
      <c r="D120" s="5" t="s">
        <v>17</v>
      </c>
      <c r="E120" s="5"/>
      <c r="F120" s="5" t="s">
        <v>45</v>
      </c>
      <c r="G120" s="5">
        <f t="shared" si="1"/>
        <v>520</v>
      </c>
    </row>
    <row r="121" spans="1:7" x14ac:dyDescent="0.2">
      <c r="A121" s="5" t="s">
        <v>192</v>
      </c>
      <c r="B121" s="6" t="s">
        <v>193</v>
      </c>
      <c r="C121" s="5">
        <v>4</v>
      </c>
      <c r="D121" s="5" t="s">
        <v>17</v>
      </c>
      <c r="E121" s="5"/>
      <c r="F121" s="5" t="s">
        <v>45</v>
      </c>
      <c r="G121" s="5">
        <f t="shared" si="1"/>
        <v>260</v>
      </c>
    </row>
    <row r="122" spans="1:7" x14ac:dyDescent="0.2">
      <c r="A122" s="5" t="s">
        <v>194</v>
      </c>
      <c r="B122" s="6" t="s">
        <v>195</v>
      </c>
      <c r="C122" s="5">
        <v>2</v>
      </c>
      <c r="D122" s="5"/>
      <c r="E122" s="5" t="s">
        <v>17</v>
      </c>
      <c r="F122" s="5" t="s">
        <v>45</v>
      </c>
      <c r="G122" s="5">
        <f t="shared" si="1"/>
        <v>146</v>
      </c>
    </row>
    <row r="123" spans="1:7" x14ac:dyDescent="0.2">
      <c r="A123" s="5" t="s">
        <v>196</v>
      </c>
      <c r="B123" s="6" t="s">
        <v>197</v>
      </c>
      <c r="C123" s="5">
        <v>7</v>
      </c>
      <c r="D123" s="5"/>
      <c r="E123" s="5" t="s">
        <v>17</v>
      </c>
      <c r="F123" s="5" t="s">
        <v>45</v>
      </c>
      <c r="G123" s="5">
        <f t="shared" si="1"/>
        <v>511</v>
      </c>
    </row>
    <row r="124" spans="1:7" x14ac:dyDescent="0.2">
      <c r="A124" s="5" t="s">
        <v>198</v>
      </c>
      <c r="B124" s="6" t="s">
        <v>199</v>
      </c>
      <c r="C124" s="5">
        <v>4</v>
      </c>
      <c r="D124" s="5" t="s">
        <v>17</v>
      </c>
      <c r="E124" s="5"/>
      <c r="F124" s="5" t="s">
        <v>45</v>
      </c>
      <c r="G124" s="5">
        <f t="shared" si="1"/>
        <v>260</v>
      </c>
    </row>
    <row r="125" spans="1:7" x14ac:dyDescent="0.2">
      <c r="A125" s="5" t="s">
        <v>200</v>
      </c>
      <c r="B125" s="6" t="s">
        <v>201</v>
      </c>
      <c r="C125" s="5">
        <v>5</v>
      </c>
      <c r="D125" s="5" t="s">
        <v>17</v>
      </c>
      <c r="E125" s="5"/>
      <c r="F125" s="5" t="s">
        <v>45</v>
      </c>
      <c r="G125" s="5">
        <f t="shared" si="1"/>
        <v>325</v>
      </c>
    </row>
    <row r="126" spans="1:7" x14ac:dyDescent="0.2">
      <c r="A126" s="5" t="s">
        <v>202</v>
      </c>
      <c r="B126" s="6" t="s">
        <v>203</v>
      </c>
      <c r="C126" s="5">
        <v>7</v>
      </c>
      <c r="D126" s="5" t="s">
        <v>17</v>
      </c>
      <c r="E126" s="5"/>
      <c r="F126" s="5" t="s">
        <v>45</v>
      </c>
      <c r="G126" s="5">
        <f t="shared" si="1"/>
        <v>455</v>
      </c>
    </row>
    <row r="127" spans="1:7" x14ac:dyDescent="0.2">
      <c r="A127" s="5" t="s">
        <v>204</v>
      </c>
      <c r="B127" s="6" t="s">
        <v>205</v>
      </c>
      <c r="C127" s="5">
        <v>4</v>
      </c>
      <c r="D127" s="5"/>
      <c r="E127" s="5"/>
      <c r="F127" s="5" t="s">
        <v>45</v>
      </c>
      <c r="G127" s="5">
        <f t="shared" si="1"/>
        <v>200</v>
      </c>
    </row>
    <row r="128" spans="1:7" x14ac:dyDescent="0.2">
      <c r="A128" s="5" t="s">
        <v>206</v>
      </c>
      <c r="B128" s="6" t="s">
        <v>207</v>
      </c>
      <c r="C128" s="5">
        <v>7</v>
      </c>
      <c r="D128" s="5"/>
      <c r="E128" s="5" t="s">
        <v>17</v>
      </c>
      <c r="F128" s="5" t="s">
        <v>45</v>
      </c>
      <c r="G128" s="5">
        <f t="shared" si="1"/>
        <v>511</v>
      </c>
    </row>
    <row r="129" spans="1:7" x14ac:dyDescent="0.2">
      <c r="A129" s="5" t="s">
        <v>208</v>
      </c>
      <c r="B129" s="6" t="s">
        <v>207</v>
      </c>
      <c r="C129" s="5">
        <v>8</v>
      </c>
      <c r="D129" s="5" t="s">
        <v>17</v>
      </c>
      <c r="E129" s="5"/>
      <c r="F129" s="5" t="s">
        <v>72</v>
      </c>
      <c r="G129" s="5">
        <f t="shared" si="1"/>
        <v>520</v>
      </c>
    </row>
    <row r="130" spans="1:7" x14ac:dyDescent="0.2">
      <c r="A130" s="5" t="s">
        <v>209</v>
      </c>
      <c r="B130" s="6" t="s">
        <v>210</v>
      </c>
      <c r="C130" s="5">
        <v>3</v>
      </c>
      <c r="D130" s="5"/>
      <c r="E130" s="5" t="s">
        <v>17</v>
      </c>
      <c r="F130" s="5" t="s">
        <v>45</v>
      </c>
      <c r="G130" s="5">
        <f t="shared" ref="G130:G193" si="2">(C130*50)+IF(D130="oui",C130*15,0)+IF(E130="oui",C130*23,0)</f>
        <v>219</v>
      </c>
    </row>
    <row r="131" spans="1:7" x14ac:dyDescent="0.2">
      <c r="A131" s="5" t="s">
        <v>211</v>
      </c>
      <c r="B131" s="6" t="s">
        <v>210</v>
      </c>
      <c r="C131" s="5">
        <v>7</v>
      </c>
      <c r="D131" s="5" t="s">
        <v>17</v>
      </c>
      <c r="E131" s="5"/>
      <c r="F131" s="5" t="s">
        <v>72</v>
      </c>
      <c r="G131" s="5">
        <f t="shared" si="2"/>
        <v>455</v>
      </c>
    </row>
    <row r="132" spans="1:7" x14ac:dyDescent="0.2">
      <c r="A132" s="5" t="s">
        <v>212</v>
      </c>
      <c r="B132" s="6" t="s">
        <v>213</v>
      </c>
      <c r="C132" s="5">
        <v>6</v>
      </c>
      <c r="D132" s="5" t="s">
        <v>17</v>
      </c>
      <c r="E132" s="5"/>
      <c r="F132" s="5" t="s">
        <v>45</v>
      </c>
      <c r="G132" s="5">
        <f t="shared" si="2"/>
        <v>390</v>
      </c>
    </row>
    <row r="133" spans="1:7" x14ac:dyDescent="0.2">
      <c r="A133" s="5" t="s">
        <v>214</v>
      </c>
      <c r="B133" s="6" t="s">
        <v>213</v>
      </c>
      <c r="C133" s="5">
        <v>1</v>
      </c>
      <c r="D133" s="5" t="s">
        <v>17</v>
      </c>
      <c r="E133" s="5"/>
      <c r="F133" s="5" t="s">
        <v>72</v>
      </c>
      <c r="G133" s="5">
        <f t="shared" si="2"/>
        <v>65</v>
      </c>
    </row>
    <row r="134" spans="1:7" x14ac:dyDescent="0.2">
      <c r="A134" s="5" t="s">
        <v>215</v>
      </c>
      <c r="B134" s="6" t="s">
        <v>216</v>
      </c>
      <c r="C134" s="5">
        <v>9</v>
      </c>
      <c r="D134" s="5" t="s">
        <v>17</v>
      </c>
      <c r="E134" s="5"/>
      <c r="F134" s="5" t="s">
        <v>45</v>
      </c>
      <c r="G134" s="5">
        <f t="shared" si="2"/>
        <v>585</v>
      </c>
    </row>
    <row r="135" spans="1:7" x14ac:dyDescent="0.2">
      <c r="A135" s="5" t="s">
        <v>217</v>
      </c>
      <c r="B135" s="6" t="s">
        <v>216</v>
      </c>
      <c r="C135" s="5">
        <v>9</v>
      </c>
      <c r="D135" s="5"/>
      <c r="E135" s="5" t="s">
        <v>17</v>
      </c>
      <c r="F135" s="5" t="s">
        <v>72</v>
      </c>
      <c r="G135" s="5">
        <f t="shared" si="2"/>
        <v>657</v>
      </c>
    </row>
    <row r="136" spans="1:7" x14ac:dyDescent="0.2">
      <c r="A136" s="5" t="s">
        <v>218</v>
      </c>
      <c r="B136" s="6" t="s">
        <v>219</v>
      </c>
      <c r="C136" s="5">
        <v>1</v>
      </c>
      <c r="D136" s="5" t="s">
        <v>17</v>
      </c>
      <c r="E136" s="5"/>
      <c r="F136" s="5" t="s">
        <v>45</v>
      </c>
      <c r="G136" s="5">
        <f t="shared" si="2"/>
        <v>65</v>
      </c>
    </row>
    <row r="137" spans="1:7" x14ac:dyDescent="0.2">
      <c r="A137" s="5" t="s">
        <v>220</v>
      </c>
      <c r="B137" s="6" t="s">
        <v>219</v>
      </c>
      <c r="C137" s="5">
        <v>7</v>
      </c>
      <c r="D137" s="5"/>
      <c r="E137" s="5"/>
      <c r="F137" s="5" t="s">
        <v>72</v>
      </c>
      <c r="G137" s="5">
        <f t="shared" si="2"/>
        <v>350</v>
      </c>
    </row>
    <row r="138" spans="1:7" x14ac:dyDescent="0.2">
      <c r="A138" s="5" t="s">
        <v>221</v>
      </c>
      <c r="B138" s="6" t="s">
        <v>222</v>
      </c>
      <c r="C138" s="5">
        <v>7</v>
      </c>
      <c r="D138" s="5" t="s">
        <v>17</v>
      </c>
      <c r="E138" s="5"/>
      <c r="F138" s="5" t="s">
        <v>45</v>
      </c>
      <c r="G138" s="5">
        <f t="shared" si="2"/>
        <v>455</v>
      </c>
    </row>
    <row r="139" spans="1:7" x14ac:dyDescent="0.2">
      <c r="A139" s="5" t="s">
        <v>223</v>
      </c>
      <c r="B139" s="6" t="s">
        <v>222</v>
      </c>
      <c r="C139" s="5">
        <v>4</v>
      </c>
      <c r="D139" s="5" t="s">
        <v>17</v>
      </c>
      <c r="E139" s="5"/>
      <c r="F139" s="5" t="s">
        <v>37</v>
      </c>
      <c r="G139" s="5">
        <f t="shared" si="2"/>
        <v>260</v>
      </c>
    </row>
    <row r="140" spans="1:7" x14ac:dyDescent="0.2">
      <c r="A140" s="5" t="s">
        <v>224</v>
      </c>
      <c r="B140" s="6" t="s">
        <v>222</v>
      </c>
      <c r="C140" s="5">
        <v>5</v>
      </c>
      <c r="D140" s="5"/>
      <c r="E140" s="5"/>
      <c r="F140" s="5" t="s">
        <v>72</v>
      </c>
      <c r="G140" s="5">
        <f t="shared" si="2"/>
        <v>250</v>
      </c>
    </row>
    <row r="141" spans="1:7" x14ac:dyDescent="0.2">
      <c r="A141" s="5" t="s">
        <v>225</v>
      </c>
      <c r="B141" s="6" t="s">
        <v>226</v>
      </c>
      <c r="C141" s="5">
        <v>9</v>
      </c>
      <c r="D141" s="5" t="s">
        <v>17</v>
      </c>
      <c r="E141" s="5"/>
      <c r="F141" s="5" t="s">
        <v>45</v>
      </c>
      <c r="G141" s="5">
        <f t="shared" si="2"/>
        <v>585</v>
      </c>
    </row>
    <row r="142" spans="1:7" x14ac:dyDescent="0.2">
      <c r="A142" s="5" t="s">
        <v>227</v>
      </c>
      <c r="B142" s="6" t="s">
        <v>226</v>
      </c>
      <c r="C142" s="5">
        <v>7</v>
      </c>
      <c r="D142" s="5" t="s">
        <v>17</v>
      </c>
      <c r="E142" s="5"/>
      <c r="F142" s="5" t="s">
        <v>72</v>
      </c>
      <c r="G142" s="5">
        <f t="shared" si="2"/>
        <v>455</v>
      </c>
    </row>
    <row r="143" spans="1:7" x14ac:dyDescent="0.2">
      <c r="A143" s="5" t="s">
        <v>228</v>
      </c>
      <c r="B143" s="6" t="s">
        <v>229</v>
      </c>
      <c r="C143" s="5">
        <v>5</v>
      </c>
      <c r="D143" s="5" t="s">
        <v>17</v>
      </c>
      <c r="E143" s="5"/>
      <c r="F143" s="5" t="s">
        <v>45</v>
      </c>
      <c r="G143" s="5">
        <f t="shared" si="2"/>
        <v>325</v>
      </c>
    </row>
    <row r="144" spans="1:7" x14ac:dyDescent="0.2">
      <c r="A144" s="5" t="s">
        <v>230</v>
      </c>
      <c r="B144" s="6" t="s">
        <v>229</v>
      </c>
      <c r="C144" s="5">
        <v>5</v>
      </c>
      <c r="D144" s="5" t="s">
        <v>17</v>
      </c>
      <c r="E144" s="5"/>
      <c r="F144" s="5" t="s">
        <v>72</v>
      </c>
      <c r="G144" s="5">
        <f t="shared" si="2"/>
        <v>325</v>
      </c>
    </row>
    <row r="145" spans="1:7" x14ac:dyDescent="0.2">
      <c r="A145" s="5" t="s">
        <v>231</v>
      </c>
      <c r="B145" s="6" t="s">
        <v>232</v>
      </c>
      <c r="C145" s="5">
        <v>1</v>
      </c>
      <c r="D145" s="5"/>
      <c r="E145" s="5"/>
      <c r="F145" s="5" t="s">
        <v>45</v>
      </c>
      <c r="G145" s="5">
        <f t="shared" si="2"/>
        <v>50</v>
      </c>
    </row>
    <row r="146" spans="1:7" x14ac:dyDescent="0.2">
      <c r="A146" s="5" t="s">
        <v>233</v>
      </c>
      <c r="B146" s="6" t="s">
        <v>232</v>
      </c>
      <c r="C146" s="5">
        <v>3</v>
      </c>
      <c r="D146" s="5"/>
      <c r="E146" s="5" t="s">
        <v>17</v>
      </c>
      <c r="F146" s="5" t="s">
        <v>72</v>
      </c>
      <c r="G146" s="5">
        <f t="shared" si="2"/>
        <v>219</v>
      </c>
    </row>
    <row r="147" spans="1:7" x14ac:dyDescent="0.2">
      <c r="A147" s="5" t="s">
        <v>234</v>
      </c>
      <c r="B147" s="6" t="s">
        <v>235</v>
      </c>
      <c r="C147" s="5">
        <v>4</v>
      </c>
      <c r="D147" s="5"/>
      <c r="E147" s="5"/>
      <c r="F147" s="5" t="s">
        <v>37</v>
      </c>
      <c r="G147" s="5">
        <f t="shared" si="2"/>
        <v>200</v>
      </c>
    </row>
    <row r="148" spans="1:7" x14ac:dyDescent="0.2">
      <c r="A148" s="5" t="s">
        <v>236</v>
      </c>
      <c r="B148" s="6" t="s">
        <v>237</v>
      </c>
      <c r="C148" s="5">
        <v>1</v>
      </c>
      <c r="D148" s="5" t="s">
        <v>17</v>
      </c>
      <c r="E148" s="5"/>
      <c r="F148" s="5" t="s">
        <v>45</v>
      </c>
      <c r="G148" s="5">
        <f t="shared" si="2"/>
        <v>65</v>
      </c>
    </row>
    <row r="149" spans="1:7" x14ac:dyDescent="0.2">
      <c r="A149" s="5" t="s">
        <v>238</v>
      </c>
      <c r="B149" s="6" t="s">
        <v>237</v>
      </c>
      <c r="C149" s="5">
        <v>1</v>
      </c>
      <c r="D149" s="5" t="s">
        <v>17</v>
      </c>
      <c r="E149" s="5"/>
      <c r="F149" s="5" t="s">
        <v>72</v>
      </c>
      <c r="G149" s="5">
        <f t="shared" si="2"/>
        <v>65</v>
      </c>
    </row>
    <row r="150" spans="1:7" x14ac:dyDescent="0.2">
      <c r="A150" s="5" t="s">
        <v>239</v>
      </c>
      <c r="B150" s="6" t="s">
        <v>240</v>
      </c>
      <c r="C150" s="5">
        <v>9</v>
      </c>
      <c r="D150" s="5" t="s">
        <v>17</v>
      </c>
      <c r="E150" s="5"/>
      <c r="F150" s="5" t="s">
        <v>45</v>
      </c>
      <c r="G150" s="5">
        <f t="shared" si="2"/>
        <v>585</v>
      </c>
    </row>
    <row r="151" spans="1:7" x14ac:dyDescent="0.2">
      <c r="A151" s="5" t="s">
        <v>241</v>
      </c>
      <c r="B151" s="6" t="s">
        <v>240</v>
      </c>
      <c r="C151" s="5">
        <v>4</v>
      </c>
      <c r="D151" s="5" t="s">
        <v>17</v>
      </c>
      <c r="E151" s="5"/>
      <c r="F151" s="5" t="s">
        <v>72</v>
      </c>
      <c r="G151" s="5">
        <f t="shared" si="2"/>
        <v>260</v>
      </c>
    </row>
    <row r="152" spans="1:7" x14ac:dyDescent="0.2">
      <c r="A152" s="5" t="s">
        <v>242</v>
      </c>
      <c r="B152" s="6" t="s">
        <v>243</v>
      </c>
      <c r="C152" s="5">
        <v>8</v>
      </c>
      <c r="D152" s="5"/>
      <c r="E152" s="5" t="s">
        <v>17</v>
      </c>
      <c r="F152" s="5" t="s">
        <v>45</v>
      </c>
      <c r="G152" s="5">
        <f t="shared" si="2"/>
        <v>584</v>
      </c>
    </row>
    <row r="153" spans="1:7" x14ac:dyDescent="0.2">
      <c r="A153" s="5" t="s">
        <v>244</v>
      </c>
      <c r="B153" s="6" t="s">
        <v>243</v>
      </c>
      <c r="C153" s="5">
        <v>8</v>
      </c>
      <c r="D153" s="5"/>
      <c r="E153" s="5"/>
      <c r="F153" s="5" t="s">
        <v>72</v>
      </c>
      <c r="G153" s="5">
        <f t="shared" si="2"/>
        <v>400</v>
      </c>
    </row>
    <row r="154" spans="1:7" x14ac:dyDescent="0.2">
      <c r="A154" s="5" t="s">
        <v>245</v>
      </c>
      <c r="B154" s="6" t="s">
        <v>246</v>
      </c>
      <c r="C154" s="5">
        <v>5</v>
      </c>
      <c r="D154" s="5" t="s">
        <v>17</v>
      </c>
      <c r="E154" s="5"/>
      <c r="F154" s="5" t="s">
        <v>45</v>
      </c>
      <c r="G154" s="5">
        <f t="shared" si="2"/>
        <v>325</v>
      </c>
    </row>
    <row r="155" spans="1:7" x14ac:dyDescent="0.2">
      <c r="A155" s="5" t="s">
        <v>247</v>
      </c>
      <c r="B155" s="6" t="s">
        <v>246</v>
      </c>
      <c r="C155" s="5">
        <v>8</v>
      </c>
      <c r="D155" s="5" t="s">
        <v>17</v>
      </c>
      <c r="E155" s="5"/>
      <c r="F155" s="5" t="s">
        <v>47</v>
      </c>
      <c r="G155" s="5">
        <f t="shared" si="2"/>
        <v>520</v>
      </c>
    </row>
    <row r="156" spans="1:7" x14ac:dyDescent="0.2">
      <c r="A156" s="5" t="s">
        <v>248</v>
      </c>
      <c r="B156" s="6" t="s">
        <v>249</v>
      </c>
      <c r="C156" s="5">
        <v>7</v>
      </c>
      <c r="D156" s="5" t="s">
        <v>17</v>
      </c>
      <c r="E156" s="5"/>
      <c r="F156" s="5" t="s">
        <v>37</v>
      </c>
      <c r="G156" s="5">
        <f t="shared" si="2"/>
        <v>455</v>
      </c>
    </row>
    <row r="157" spans="1:7" x14ac:dyDescent="0.2">
      <c r="A157" s="5" t="s">
        <v>250</v>
      </c>
      <c r="B157" s="6" t="s">
        <v>251</v>
      </c>
      <c r="C157" s="5">
        <v>1</v>
      </c>
      <c r="D157" s="5"/>
      <c r="E157" s="5"/>
      <c r="F157" s="5" t="s">
        <v>37</v>
      </c>
      <c r="G157" s="5">
        <f t="shared" si="2"/>
        <v>50</v>
      </c>
    </row>
    <row r="158" spans="1:7" x14ac:dyDescent="0.2">
      <c r="A158" s="5" t="s">
        <v>252</v>
      </c>
      <c r="B158" s="6" t="s">
        <v>253</v>
      </c>
      <c r="C158" s="5">
        <v>3</v>
      </c>
      <c r="D158" s="5"/>
      <c r="E158" s="5"/>
      <c r="F158" s="5" t="s">
        <v>37</v>
      </c>
      <c r="G158" s="5">
        <f t="shared" si="2"/>
        <v>150</v>
      </c>
    </row>
    <row r="159" spans="1:7" x14ac:dyDescent="0.2">
      <c r="A159" s="5" t="s">
        <v>254</v>
      </c>
      <c r="B159" s="6" t="s">
        <v>253</v>
      </c>
      <c r="C159" s="5">
        <v>1</v>
      </c>
      <c r="D159" s="5"/>
      <c r="E159" s="5"/>
      <c r="F159" s="5" t="s">
        <v>37</v>
      </c>
      <c r="G159" s="5">
        <f t="shared" si="2"/>
        <v>50</v>
      </c>
    </row>
    <row r="160" spans="1:7" x14ac:dyDescent="0.2">
      <c r="A160" s="5" t="s">
        <v>255</v>
      </c>
      <c r="B160" s="6" t="s">
        <v>256</v>
      </c>
      <c r="C160" s="5">
        <v>3</v>
      </c>
      <c r="D160" s="5" t="s">
        <v>17</v>
      </c>
      <c r="E160" s="5"/>
      <c r="F160" s="5" t="s">
        <v>18</v>
      </c>
      <c r="G160" s="5">
        <f t="shared" si="2"/>
        <v>195</v>
      </c>
    </row>
    <row r="161" spans="1:7" x14ac:dyDescent="0.2">
      <c r="A161" s="5" t="s">
        <v>257</v>
      </c>
      <c r="B161" s="6" t="s">
        <v>256</v>
      </c>
      <c r="C161" s="5">
        <v>7</v>
      </c>
      <c r="D161" s="5"/>
      <c r="E161" s="5" t="s">
        <v>17</v>
      </c>
      <c r="F161" s="5" t="s">
        <v>37</v>
      </c>
      <c r="G161" s="5">
        <f t="shared" si="2"/>
        <v>511</v>
      </c>
    </row>
    <row r="162" spans="1:7" x14ac:dyDescent="0.2">
      <c r="A162" s="5" t="s">
        <v>258</v>
      </c>
      <c r="B162" s="6" t="s">
        <v>256</v>
      </c>
      <c r="C162" s="5">
        <v>5</v>
      </c>
      <c r="D162" s="5"/>
      <c r="E162" s="5"/>
      <c r="F162" s="5" t="s">
        <v>33</v>
      </c>
      <c r="G162" s="5">
        <f t="shared" si="2"/>
        <v>250</v>
      </c>
    </row>
    <row r="163" spans="1:7" x14ac:dyDescent="0.2">
      <c r="A163" s="5" t="s">
        <v>259</v>
      </c>
      <c r="B163" s="6" t="s">
        <v>260</v>
      </c>
      <c r="C163" s="5">
        <v>8</v>
      </c>
      <c r="D163" s="5" t="s">
        <v>17</v>
      </c>
      <c r="E163" s="5"/>
      <c r="F163" s="5" t="s">
        <v>37</v>
      </c>
      <c r="G163" s="5">
        <f t="shared" si="2"/>
        <v>520</v>
      </c>
    </row>
    <row r="164" spans="1:7" x14ac:dyDescent="0.2">
      <c r="A164" s="5" t="s">
        <v>261</v>
      </c>
      <c r="B164" s="6" t="s">
        <v>260</v>
      </c>
      <c r="C164" s="5">
        <v>7</v>
      </c>
      <c r="D164" s="5" t="s">
        <v>17</v>
      </c>
      <c r="E164" s="5"/>
      <c r="F164" s="5" t="s">
        <v>37</v>
      </c>
      <c r="G164" s="5">
        <f t="shared" si="2"/>
        <v>455</v>
      </c>
    </row>
    <row r="165" spans="1:7" x14ac:dyDescent="0.2">
      <c r="A165" s="5" t="s">
        <v>262</v>
      </c>
      <c r="B165" s="6" t="s">
        <v>260</v>
      </c>
      <c r="C165" s="5">
        <v>4</v>
      </c>
      <c r="D165" s="5"/>
      <c r="E165" s="5" t="s">
        <v>17</v>
      </c>
      <c r="F165" s="5" t="s">
        <v>33</v>
      </c>
      <c r="G165" s="5">
        <f t="shared" si="2"/>
        <v>292</v>
      </c>
    </row>
    <row r="166" spans="1:7" x14ac:dyDescent="0.2">
      <c r="A166" s="5" t="s">
        <v>263</v>
      </c>
      <c r="B166" s="6" t="s">
        <v>264</v>
      </c>
      <c r="C166" s="5">
        <v>1</v>
      </c>
      <c r="D166" s="5"/>
      <c r="E166" s="5" t="s">
        <v>17</v>
      </c>
      <c r="F166" s="5" t="s">
        <v>37</v>
      </c>
      <c r="G166" s="5">
        <f t="shared" si="2"/>
        <v>73</v>
      </c>
    </row>
    <row r="167" spans="1:7" x14ac:dyDescent="0.2">
      <c r="A167" s="5" t="s">
        <v>265</v>
      </c>
      <c r="B167" s="6" t="s">
        <v>266</v>
      </c>
      <c r="C167" s="5">
        <v>5</v>
      </c>
      <c r="D167" s="5"/>
      <c r="E167" s="5"/>
      <c r="F167" s="5" t="s">
        <v>37</v>
      </c>
      <c r="G167" s="5">
        <f t="shared" si="2"/>
        <v>250</v>
      </c>
    </row>
    <row r="168" spans="1:7" x14ac:dyDescent="0.2">
      <c r="A168" s="5" t="s">
        <v>267</v>
      </c>
      <c r="B168" s="6" t="s">
        <v>266</v>
      </c>
      <c r="C168" s="5">
        <v>3</v>
      </c>
      <c r="D168" s="5" t="s">
        <v>17</v>
      </c>
      <c r="E168" s="5"/>
      <c r="F168" s="5" t="s">
        <v>33</v>
      </c>
      <c r="G168" s="5">
        <f t="shared" si="2"/>
        <v>195</v>
      </c>
    </row>
    <row r="169" spans="1:7" x14ac:dyDescent="0.2">
      <c r="A169" s="5" t="s">
        <v>268</v>
      </c>
      <c r="B169" s="6" t="s">
        <v>266</v>
      </c>
      <c r="C169" s="5">
        <v>8</v>
      </c>
      <c r="D169" s="5" t="s">
        <v>17</v>
      </c>
      <c r="E169" s="5"/>
      <c r="F169" s="5" t="s">
        <v>33</v>
      </c>
      <c r="G169" s="5">
        <f t="shared" si="2"/>
        <v>520</v>
      </c>
    </row>
    <row r="170" spans="1:7" x14ac:dyDescent="0.2">
      <c r="A170" s="5" t="s">
        <v>269</v>
      </c>
      <c r="B170" s="6" t="s">
        <v>270</v>
      </c>
      <c r="C170" s="5">
        <v>5</v>
      </c>
      <c r="D170" s="5"/>
      <c r="E170" s="5"/>
      <c r="F170" s="5" t="s">
        <v>37</v>
      </c>
      <c r="G170" s="5">
        <f t="shared" si="2"/>
        <v>250</v>
      </c>
    </row>
    <row r="171" spans="1:7" x14ac:dyDescent="0.2">
      <c r="A171" s="5" t="s">
        <v>271</v>
      </c>
      <c r="B171" s="6" t="s">
        <v>270</v>
      </c>
      <c r="C171" s="5">
        <v>1</v>
      </c>
      <c r="D171" s="5"/>
      <c r="E171" s="5"/>
      <c r="F171" s="5" t="s">
        <v>37</v>
      </c>
      <c r="G171" s="5">
        <f t="shared" si="2"/>
        <v>50</v>
      </c>
    </row>
    <row r="172" spans="1:7" x14ac:dyDescent="0.2">
      <c r="A172" s="5" t="s">
        <v>272</v>
      </c>
      <c r="B172" s="6" t="s">
        <v>270</v>
      </c>
      <c r="C172" s="5">
        <v>8</v>
      </c>
      <c r="D172" s="5" t="s">
        <v>17</v>
      </c>
      <c r="E172" s="5"/>
      <c r="F172" s="5" t="s">
        <v>33</v>
      </c>
      <c r="G172" s="5">
        <f t="shared" si="2"/>
        <v>520</v>
      </c>
    </row>
    <row r="173" spans="1:7" x14ac:dyDescent="0.2">
      <c r="A173" s="5" t="s">
        <v>273</v>
      </c>
      <c r="B173" s="6" t="s">
        <v>274</v>
      </c>
      <c r="C173" s="5">
        <v>9</v>
      </c>
      <c r="D173" s="5"/>
      <c r="E173" s="5"/>
      <c r="F173" s="5" t="s">
        <v>37</v>
      </c>
      <c r="G173" s="5">
        <f t="shared" si="2"/>
        <v>450</v>
      </c>
    </row>
    <row r="174" spans="1:7" x14ac:dyDescent="0.2">
      <c r="A174" s="5" t="s">
        <v>275</v>
      </c>
      <c r="B174" s="6" t="s">
        <v>274</v>
      </c>
      <c r="C174" s="5">
        <v>9</v>
      </c>
      <c r="D174" s="5" t="s">
        <v>17</v>
      </c>
      <c r="E174" s="5"/>
      <c r="F174" s="5" t="s">
        <v>37</v>
      </c>
      <c r="G174" s="5">
        <f t="shared" si="2"/>
        <v>585</v>
      </c>
    </row>
    <row r="175" spans="1:7" x14ac:dyDescent="0.2">
      <c r="A175" s="5" t="s">
        <v>276</v>
      </c>
      <c r="B175" s="6" t="s">
        <v>274</v>
      </c>
      <c r="C175" s="5">
        <v>1</v>
      </c>
      <c r="D175" s="5"/>
      <c r="E175" s="5" t="s">
        <v>17</v>
      </c>
      <c r="F175" s="5" t="s">
        <v>33</v>
      </c>
      <c r="G175" s="5">
        <f t="shared" si="2"/>
        <v>73</v>
      </c>
    </row>
    <row r="176" spans="1:7" x14ac:dyDescent="0.2">
      <c r="A176" s="5" t="s">
        <v>88</v>
      </c>
      <c r="B176" s="6" t="s">
        <v>277</v>
      </c>
      <c r="C176" s="5">
        <v>9</v>
      </c>
      <c r="D176" s="5" t="s">
        <v>17</v>
      </c>
      <c r="E176" s="5"/>
      <c r="F176" s="5" t="s">
        <v>37</v>
      </c>
      <c r="G176" s="5">
        <f t="shared" si="2"/>
        <v>585</v>
      </c>
    </row>
    <row r="177" spans="1:7" x14ac:dyDescent="0.2">
      <c r="A177" s="5" t="s">
        <v>278</v>
      </c>
      <c r="B177" s="6" t="s">
        <v>277</v>
      </c>
      <c r="C177" s="5">
        <v>9</v>
      </c>
      <c r="D177" s="5"/>
      <c r="E177" s="5"/>
      <c r="F177" s="5" t="s">
        <v>37</v>
      </c>
      <c r="G177" s="5">
        <f t="shared" si="2"/>
        <v>450</v>
      </c>
    </row>
    <row r="178" spans="1:7" x14ac:dyDescent="0.2">
      <c r="A178" s="5" t="s">
        <v>279</v>
      </c>
      <c r="B178" s="6" t="s">
        <v>277</v>
      </c>
      <c r="C178" s="5">
        <v>4</v>
      </c>
      <c r="D178" s="5"/>
      <c r="E178" s="5" t="s">
        <v>17</v>
      </c>
      <c r="F178" s="5" t="s">
        <v>33</v>
      </c>
      <c r="G178" s="5">
        <f t="shared" si="2"/>
        <v>292</v>
      </c>
    </row>
    <row r="179" spans="1:7" x14ac:dyDescent="0.2">
      <c r="A179" s="5" t="s">
        <v>280</v>
      </c>
      <c r="B179" s="6" t="s">
        <v>277</v>
      </c>
      <c r="C179" s="5">
        <v>2</v>
      </c>
      <c r="D179" s="5" t="s">
        <v>17</v>
      </c>
      <c r="E179" s="5"/>
      <c r="F179" s="5" t="s">
        <v>33</v>
      </c>
      <c r="G179" s="5">
        <f t="shared" si="2"/>
        <v>130</v>
      </c>
    </row>
    <row r="180" spans="1:7" x14ac:dyDescent="0.2">
      <c r="A180" s="5" t="s">
        <v>281</v>
      </c>
      <c r="B180" s="6" t="s">
        <v>282</v>
      </c>
      <c r="C180" s="5">
        <v>1</v>
      </c>
      <c r="D180" s="5"/>
      <c r="E180" s="5" t="s">
        <v>17</v>
      </c>
      <c r="F180" s="5" t="s">
        <v>37</v>
      </c>
      <c r="G180" s="5">
        <f t="shared" si="2"/>
        <v>73</v>
      </c>
    </row>
    <row r="181" spans="1:7" x14ac:dyDescent="0.2">
      <c r="A181" s="5" t="s">
        <v>283</v>
      </c>
      <c r="B181" s="6" t="s">
        <v>282</v>
      </c>
      <c r="C181" s="5">
        <v>4</v>
      </c>
      <c r="D181" s="5" t="s">
        <v>17</v>
      </c>
      <c r="E181" s="5"/>
      <c r="F181" s="5" t="s">
        <v>33</v>
      </c>
      <c r="G181" s="5">
        <f t="shared" si="2"/>
        <v>260</v>
      </c>
    </row>
    <row r="182" spans="1:7" x14ac:dyDescent="0.2">
      <c r="A182" s="5" t="s">
        <v>63</v>
      </c>
      <c r="B182" s="6" t="s">
        <v>284</v>
      </c>
      <c r="C182" s="5">
        <v>1</v>
      </c>
      <c r="D182" s="5"/>
      <c r="E182" s="5"/>
      <c r="F182" s="5" t="s">
        <v>37</v>
      </c>
      <c r="G182" s="5">
        <f t="shared" si="2"/>
        <v>50</v>
      </c>
    </row>
    <row r="183" spans="1:7" x14ac:dyDescent="0.2">
      <c r="A183" s="5" t="s">
        <v>285</v>
      </c>
      <c r="B183" s="6" t="s">
        <v>284</v>
      </c>
      <c r="C183" s="5">
        <v>3</v>
      </c>
      <c r="D183" s="5" t="s">
        <v>17</v>
      </c>
      <c r="E183" s="5"/>
      <c r="F183" s="5" t="s">
        <v>33</v>
      </c>
      <c r="G183" s="5">
        <f t="shared" si="2"/>
        <v>195</v>
      </c>
    </row>
    <row r="184" spans="1:7" x14ac:dyDescent="0.2">
      <c r="A184" s="5" t="s">
        <v>286</v>
      </c>
      <c r="B184" s="6" t="s">
        <v>287</v>
      </c>
      <c r="C184" s="5">
        <v>1</v>
      </c>
      <c r="D184" s="5" t="s">
        <v>17</v>
      </c>
      <c r="E184" s="5"/>
      <c r="F184" s="5" t="s">
        <v>37</v>
      </c>
      <c r="G184" s="5">
        <f t="shared" si="2"/>
        <v>65</v>
      </c>
    </row>
    <row r="185" spans="1:7" x14ac:dyDescent="0.2">
      <c r="A185" s="5" t="s">
        <v>288</v>
      </c>
      <c r="B185" s="6" t="s">
        <v>287</v>
      </c>
      <c r="C185" s="5">
        <v>7</v>
      </c>
      <c r="D185" s="5"/>
      <c r="E185" s="5"/>
      <c r="F185" s="5" t="s">
        <v>33</v>
      </c>
      <c r="G185" s="5">
        <f t="shared" si="2"/>
        <v>350</v>
      </c>
    </row>
    <row r="186" spans="1:7" x14ac:dyDescent="0.2">
      <c r="A186" s="5" t="s">
        <v>289</v>
      </c>
      <c r="B186" s="6" t="s">
        <v>287</v>
      </c>
      <c r="C186" s="5">
        <v>9</v>
      </c>
      <c r="D186" s="5" t="s">
        <v>17</v>
      </c>
      <c r="E186" s="5"/>
      <c r="F186" s="5" t="s">
        <v>33</v>
      </c>
      <c r="G186" s="5">
        <f t="shared" si="2"/>
        <v>585</v>
      </c>
    </row>
    <row r="187" spans="1:7" x14ac:dyDescent="0.2">
      <c r="A187" s="5" t="s">
        <v>290</v>
      </c>
      <c r="B187" s="6" t="s">
        <v>291</v>
      </c>
      <c r="C187" s="5">
        <v>3</v>
      </c>
      <c r="D187" s="5" t="s">
        <v>17</v>
      </c>
      <c r="E187" s="5"/>
      <c r="F187" s="5" t="s">
        <v>18</v>
      </c>
      <c r="G187" s="5">
        <f t="shared" si="2"/>
        <v>195</v>
      </c>
    </row>
    <row r="188" spans="1:7" x14ac:dyDescent="0.2">
      <c r="A188" s="5" t="s">
        <v>292</v>
      </c>
      <c r="B188" s="6" t="s">
        <v>291</v>
      </c>
      <c r="C188" s="5">
        <v>5</v>
      </c>
      <c r="D188" s="5" t="s">
        <v>17</v>
      </c>
      <c r="E188" s="5"/>
      <c r="F188" s="5" t="s">
        <v>37</v>
      </c>
      <c r="G188" s="5">
        <f t="shared" si="2"/>
        <v>325</v>
      </c>
    </row>
    <row r="189" spans="1:7" x14ac:dyDescent="0.2">
      <c r="A189" s="5" t="s">
        <v>293</v>
      </c>
      <c r="B189" s="6" t="s">
        <v>291</v>
      </c>
      <c r="C189" s="5">
        <v>8</v>
      </c>
      <c r="D189" s="5" t="s">
        <v>17</v>
      </c>
      <c r="E189" s="5"/>
      <c r="F189" s="5" t="s">
        <v>37</v>
      </c>
      <c r="G189" s="5">
        <f t="shared" si="2"/>
        <v>520</v>
      </c>
    </row>
    <row r="190" spans="1:7" x14ac:dyDescent="0.2">
      <c r="A190" s="5" t="s">
        <v>294</v>
      </c>
      <c r="B190" s="6" t="s">
        <v>291</v>
      </c>
      <c r="C190" s="5">
        <v>8</v>
      </c>
      <c r="D190" s="5" t="s">
        <v>17</v>
      </c>
      <c r="E190" s="5"/>
      <c r="F190" s="5" t="s">
        <v>37</v>
      </c>
      <c r="G190" s="5">
        <f t="shared" si="2"/>
        <v>520</v>
      </c>
    </row>
    <row r="191" spans="1:7" x14ac:dyDescent="0.2">
      <c r="A191" s="5" t="s">
        <v>295</v>
      </c>
      <c r="B191" s="6" t="s">
        <v>291</v>
      </c>
      <c r="C191" s="5">
        <v>8</v>
      </c>
      <c r="D191" s="5" t="s">
        <v>17</v>
      </c>
      <c r="E191" s="5"/>
      <c r="F191" s="5" t="s">
        <v>37</v>
      </c>
      <c r="G191" s="5">
        <f t="shared" si="2"/>
        <v>520</v>
      </c>
    </row>
    <row r="192" spans="1:7" x14ac:dyDescent="0.2">
      <c r="A192" s="5" t="s">
        <v>296</v>
      </c>
      <c r="B192" s="6" t="s">
        <v>291</v>
      </c>
      <c r="C192" s="5">
        <v>8</v>
      </c>
      <c r="D192" s="5" t="s">
        <v>17</v>
      </c>
      <c r="E192" s="5"/>
      <c r="F192" s="5" t="s">
        <v>37</v>
      </c>
      <c r="G192" s="5">
        <f t="shared" si="2"/>
        <v>520</v>
      </c>
    </row>
    <row r="193" spans="1:7" x14ac:dyDescent="0.2">
      <c r="A193" s="5" t="s">
        <v>297</v>
      </c>
      <c r="B193" s="6" t="s">
        <v>291</v>
      </c>
      <c r="C193" s="5">
        <v>8</v>
      </c>
      <c r="D193" s="5" t="s">
        <v>17</v>
      </c>
      <c r="E193" s="5"/>
      <c r="F193" s="5" t="s">
        <v>33</v>
      </c>
      <c r="G193" s="5">
        <f t="shared" si="2"/>
        <v>520</v>
      </c>
    </row>
    <row r="194" spans="1:7" x14ac:dyDescent="0.2">
      <c r="A194" s="5" t="s">
        <v>298</v>
      </c>
      <c r="B194" s="6" t="s">
        <v>291</v>
      </c>
      <c r="C194" s="5">
        <v>2</v>
      </c>
      <c r="D194" s="5" t="s">
        <v>17</v>
      </c>
      <c r="E194" s="5"/>
      <c r="F194" s="5" t="s">
        <v>33</v>
      </c>
      <c r="G194" s="5">
        <f t="shared" ref="G194:G236" si="3">(C194*50)+IF(D194="oui",C194*15,0)+IF(E194="oui",C194*23,0)</f>
        <v>130</v>
      </c>
    </row>
    <row r="195" spans="1:7" x14ac:dyDescent="0.2">
      <c r="A195" s="5" t="s">
        <v>299</v>
      </c>
      <c r="B195" s="6" t="s">
        <v>291</v>
      </c>
      <c r="C195" s="5">
        <v>4</v>
      </c>
      <c r="D195" s="5" t="s">
        <v>17</v>
      </c>
      <c r="E195" s="5"/>
      <c r="F195" s="5" t="s">
        <v>33</v>
      </c>
      <c r="G195" s="5">
        <f t="shared" si="3"/>
        <v>260</v>
      </c>
    </row>
    <row r="196" spans="1:7" x14ac:dyDescent="0.2">
      <c r="A196" s="5" t="s">
        <v>300</v>
      </c>
      <c r="B196" s="6" t="s">
        <v>291</v>
      </c>
      <c r="C196" s="5">
        <v>5</v>
      </c>
      <c r="D196" s="5" t="s">
        <v>17</v>
      </c>
      <c r="E196" s="5"/>
      <c r="F196" s="5" t="s">
        <v>33</v>
      </c>
      <c r="G196" s="5">
        <f t="shared" si="3"/>
        <v>325</v>
      </c>
    </row>
    <row r="197" spans="1:7" x14ac:dyDescent="0.2">
      <c r="A197" s="5" t="s">
        <v>301</v>
      </c>
      <c r="B197" s="6" t="s">
        <v>291</v>
      </c>
      <c r="C197" s="5">
        <v>1</v>
      </c>
      <c r="D197" s="5"/>
      <c r="E197" s="5" t="s">
        <v>17</v>
      </c>
      <c r="F197" s="5" t="s">
        <v>33</v>
      </c>
      <c r="G197" s="5">
        <f t="shared" si="3"/>
        <v>73</v>
      </c>
    </row>
    <row r="198" spans="1:7" x14ac:dyDescent="0.2">
      <c r="A198" s="5" t="s">
        <v>302</v>
      </c>
      <c r="B198" s="6" t="s">
        <v>291</v>
      </c>
      <c r="C198" s="5">
        <v>2</v>
      </c>
      <c r="D198" s="5" t="s">
        <v>17</v>
      </c>
      <c r="E198" s="5"/>
      <c r="F198" s="5" t="s">
        <v>47</v>
      </c>
      <c r="G198" s="5">
        <f t="shared" si="3"/>
        <v>130</v>
      </c>
    </row>
    <row r="199" spans="1:7" x14ac:dyDescent="0.2">
      <c r="A199" s="5" t="s">
        <v>303</v>
      </c>
      <c r="B199" s="6" t="s">
        <v>291</v>
      </c>
      <c r="C199" s="5">
        <v>9</v>
      </c>
      <c r="D199" s="5"/>
      <c r="E199" s="5" t="s">
        <v>17</v>
      </c>
      <c r="F199" s="5" t="s">
        <v>47</v>
      </c>
      <c r="G199" s="5">
        <f t="shared" si="3"/>
        <v>657</v>
      </c>
    </row>
    <row r="200" spans="1:7" x14ac:dyDescent="0.2">
      <c r="A200" s="5" t="s">
        <v>304</v>
      </c>
      <c r="B200" s="6" t="s">
        <v>305</v>
      </c>
      <c r="C200" s="5">
        <v>3</v>
      </c>
      <c r="D200" s="5"/>
      <c r="E200" s="5"/>
      <c r="F200" s="5" t="s">
        <v>37</v>
      </c>
      <c r="G200" s="5">
        <f t="shared" si="3"/>
        <v>150</v>
      </c>
    </row>
    <row r="201" spans="1:7" x14ac:dyDescent="0.2">
      <c r="A201" s="5" t="s">
        <v>306</v>
      </c>
      <c r="B201" s="6" t="s">
        <v>305</v>
      </c>
      <c r="C201" s="5">
        <v>3</v>
      </c>
      <c r="D201" s="5"/>
      <c r="E201" s="5" t="s">
        <v>17</v>
      </c>
      <c r="F201" s="5" t="s">
        <v>37</v>
      </c>
      <c r="G201" s="5">
        <f t="shared" si="3"/>
        <v>219</v>
      </c>
    </row>
    <row r="202" spans="1:7" x14ac:dyDescent="0.2">
      <c r="A202" s="5" t="s">
        <v>307</v>
      </c>
      <c r="B202" s="6" t="s">
        <v>305</v>
      </c>
      <c r="C202" s="5">
        <v>5</v>
      </c>
      <c r="D202" s="5" t="s">
        <v>17</v>
      </c>
      <c r="E202" s="5"/>
      <c r="F202" s="5" t="s">
        <v>37</v>
      </c>
      <c r="G202" s="5">
        <f t="shared" si="3"/>
        <v>325</v>
      </c>
    </row>
    <row r="203" spans="1:7" x14ac:dyDescent="0.2">
      <c r="A203" s="5" t="s">
        <v>308</v>
      </c>
      <c r="B203" s="6" t="s">
        <v>305</v>
      </c>
      <c r="C203" s="5">
        <v>1</v>
      </c>
      <c r="D203" s="5" t="s">
        <v>17</v>
      </c>
      <c r="E203" s="5"/>
      <c r="F203" s="5" t="s">
        <v>33</v>
      </c>
      <c r="G203" s="5">
        <f t="shared" si="3"/>
        <v>65</v>
      </c>
    </row>
    <row r="204" spans="1:7" x14ac:dyDescent="0.2">
      <c r="A204" s="5" t="s">
        <v>309</v>
      </c>
      <c r="B204" s="6" t="s">
        <v>305</v>
      </c>
      <c r="C204" s="5">
        <v>9</v>
      </c>
      <c r="D204" s="5"/>
      <c r="E204" s="5"/>
      <c r="F204" s="5" t="s">
        <v>33</v>
      </c>
      <c r="G204" s="5">
        <f t="shared" si="3"/>
        <v>450</v>
      </c>
    </row>
    <row r="205" spans="1:7" x14ac:dyDescent="0.2">
      <c r="A205" s="5" t="s">
        <v>310</v>
      </c>
      <c r="B205" s="6" t="s">
        <v>305</v>
      </c>
      <c r="C205" s="5">
        <v>1</v>
      </c>
      <c r="D205" s="5"/>
      <c r="E205" s="5"/>
      <c r="F205" s="5" t="s">
        <v>47</v>
      </c>
      <c r="G205" s="5">
        <f t="shared" si="3"/>
        <v>50</v>
      </c>
    </row>
    <row r="206" spans="1:7" x14ac:dyDescent="0.2">
      <c r="A206" s="5" t="s">
        <v>311</v>
      </c>
      <c r="B206" s="6" t="s">
        <v>305</v>
      </c>
      <c r="C206" s="5">
        <v>3</v>
      </c>
      <c r="D206" s="5" t="s">
        <v>17</v>
      </c>
      <c r="E206" s="5"/>
      <c r="F206" s="5" t="s">
        <v>47</v>
      </c>
      <c r="G206" s="5">
        <f t="shared" si="3"/>
        <v>195</v>
      </c>
    </row>
    <row r="207" spans="1:7" x14ac:dyDescent="0.2">
      <c r="A207" s="5" t="s">
        <v>312</v>
      </c>
      <c r="B207" s="6" t="s">
        <v>313</v>
      </c>
      <c r="C207" s="5">
        <v>4</v>
      </c>
      <c r="D207" s="5" t="s">
        <v>17</v>
      </c>
      <c r="E207" s="5"/>
      <c r="F207" s="5" t="s">
        <v>37</v>
      </c>
      <c r="G207" s="5">
        <f t="shared" si="3"/>
        <v>260</v>
      </c>
    </row>
    <row r="208" spans="1:7" x14ac:dyDescent="0.2">
      <c r="A208" s="5" t="s">
        <v>314</v>
      </c>
      <c r="B208" s="6" t="s">
        <v>313</v>
      </c>
      <c r="C208" s="5">
        <v>8</v>
      </c>
      <c r="D208" s="5" t="s">
        <v>17</v>
      </c>
      <c r="E208" s="5"/>
      <c r="F208" s="5" t="s">
        <v>37</v>
      </c>
      <c r="G208" s="5">
        <f t="shared" si="3"/>
        <v>520</v>
      </c>
    </row>
    <row r="209" spans="1:7" x14ac:dyDescent="0.2">
      <c r="A209" s="5" t="s">
        <v>315</v>
      </c>
      <c r="B209" s="6" t="s">
        <v>313</v>
      </c>
      <c r="C209" s="5">
        <v>9</v>
      </c>
      <c r="D209" s="5"/>
      <c r="E209" s="5"/>
      <c r="F209" s="5" t="s">
        <v>37</v>
      </c>
      <c r="G209" s="5">
        <f t="shared" si="3"/>
        <v>450</v>
      </c>
    </row>
    <row r="210" spans="1:7" x14ac:dyDescent="0.2">
      <c r="A210" s="5" t="s">
        <v>316</v>
      </c>
      <c r="B210" s="6" t="s">
        <v>313</v>
      </c>
      <c r="C210" s="5">
        <v>2</v>
      </c>
      <c r="D210" s="5"/>
      <c r="E210" s="5" t="s">
        <v>17</v>
      </c>
      <c r="F210" s="5" t="s">
        <v>33</v>
      </c>
      <c r="G210" s="5">
        <f t="shared" si="3"/>
        <v>146</v>
      </c>
    </row>
    <row r="211" spans="1:7" x14ac:dyDescent="0.2">
      <c r="A211" s="5" t="s">
        <v>317</v>
      </c>
      <c r="B211" s="6" t="s">
        <v>313</v>
      </c>
      <c r="C211" s="5">
        <v>1</v>
      </c>
      <c r="D211" s="5" t="s">
        <v>17</v>
      </c>
      <c r="E211" s="5"/>
      <c r="F211" s="5" t="s">
        <v>33</v>
      </c>
      <c r="G211" s="5">
        <f t="shared" si="3"/>
        <v>65</v>
      </c>
    </row>
    <row r="212" spans="1:7" x14ac:dyDescent="0.2">
      <c r="A212" s="5" t="s">
        <v>318</v>
      </c>
      <c r="B212" s="6" t="s">
        <v>313</v>
      </c>
      <c r="C212" s="5">
        <v>6</v>
      </c>
      <c r="D212" s="5"/>
      <c r="E212" s="5" t="s">
        <v>17</v>
      </c>
      <c r="F212" s="5" t="s">
        <v>47</v>
      </c>
      <c r="G212" s="5">
        <f t="shared" si="3"/>
        <v>438</v>
      </c>
    </row>
    <row r="213" spans="1:7" x14ac:dyDescent="0.2">
      <c r="A213" s="5" t="s">
        <v>319</v>
      </c>
      <c r="B213" s="6" t="s">
        <v>320</v>
      </c>
      <c r="C213" s="5">
        <v>1</v>
      </c>
      <c r="D213" s="5" t="s">
        <v>17</v>
      </c>
      <c r="E213" s="5"/>
      <c r="F213" s="5" t="s">
        <v>37</v>
      </c>
      <c r="G213" s="5">
        <f t="shared" si="3"/>
        <v>65</v>
      </c>
    </row>
    <row r="214" spans="1:7" x14ac:dyDescent="0.2">
      <c r="A214" s="5" t="s">
        <v>321</v>
      </c>
      <c r="B214" s="6" t="s">
        <v>320</v>
      </c>
      <c r="C214" s="5">
        <v>8</v>
      </c>
      <c r="D214" s="5" t="s">
        <v>17</v>
      </c>
      <c r="E214" s="5"/>
      <c r="F214" s="5" t="s">
        <v>37</v>
      </c>
      <c r="G214" s="5">
        <f t="shared" si="3"/>
        <v>520</v>
      </c>
    </row>
    <row r="215" spans="1:7" x14ac:dyDescent="0.2">
      <c r="A215" s="5" t="s">
        <v>322</v>
      </c>
      <c r="B215" s="6" t="s">
        <v>320</v>
      </c>
      <c r="C215" s="5">
        <v>7</v>
      </c>
      <c r="D215" s="5" t="s">
        <v>17</v>
      </c>
      <c r="E215" s="5"/>
      <c r="F215" s="5" t="s">
        <v>37</v>
      </c>
      <c r="G215" s="5">
        <f t="shared" si="3"/>
        <v>455</v>
      </c>
    </row>
    <row r="216" spans="1:7" x14ac:dyDescent="0.2">
      <c r="A216" s="5" t="s">
        <v>323</v>
      </c>
      <c r="B216" s="6" t="s">
        <v>320</v>
      </c>
      <c r="C216" s="5">
        <v>6</v>
      </c>
      <c r="D216" s="5"/>
      <c r="E216" s="5"/>
      <c r="F216" s="5" t="s">
        <v>33</v>
      </c>
      <c r="G216" s="5">
        <f t="shared" si="3"/>
        <v>300</v>
      </c>
    </row>
    <row r="217" spans="1:7" x14ac:dyDescent="0.2">
      <c r="A217" s="5" t="s">
        <v>324</v>
      </c>
      <c r="B217" s="6" t="s">
        <v>320</v>
      </c>
      <c r="C217" s="5">
        <v>1</v>
      </c>
      <c r="D217" s="5" t="s">
        <v>17</v>
      </c>
      <c r="E217" s="5"/>
      <c r="F217" s="5" t="s">
        <v>33</v>
      </c>
      <c r="G217" s="5">
        <f t="shared" si="3"/>
        <v>65</v>
      </c>
    </row>
    <row r="218" spans="1:7" x14ac:dyDescent="0.2">
      <c r="A218" s="5" t="s">
        <v>325</v>
      </c>
      <c r="B218" s="6" t="s">
        <v>320</v>
      </c>
      <c r="C218" s="5">
        <v>6</v>
      </c>
      <c r="D218" s="5" t="s">
        <v>17</v>
      </c>
      <c r="E218" s="5"/>
      <c r="F218" s="5" t="s">
        <v>47</v>
      </c>
      <c r="G218" s="5">
        <f t="shared" si="3"/>
        <v>390</v>
      </c>
    </row>
    <row r="219" spans="1:7" x14ac:dyDescent="0.2">
      <c r="A219" s="5" t="s">
        <v>326</v>
      </c>
      <c r="B219" s="6" t="s">
        <v>320</v>
      </c>
      <c r="C219" s="5">
        <v>5</v>
      </c>
      <c r="D219" s="5"/>
      <c r="E219" s="5"/>
      <c r="F219" s="5" t="s">
        <v>47</v>
      </c>
      <c r="G219" s="5">
        <f t="shared" si="3"/>
        <v>250</v>
      </c>
    </row>
    <row r="220" spans="1:7" x14ac:dyDescent="0.2">
      <c r="A220" s="5" t="s">
        <v>327</v>
      </c>
      <c r="B220" s="6" t="s">
        <v>328</v>
      </c>
      <c r="C220" s="5">
        <v>2</v>
      </c>
      <c r="D220" s="5" t="s">
        <v>17</v>
      </c>
      <c r="E220" s="5"/>
      <c r="F220" s="5" t="s">
        <v>37</v>
      </c>
      <c r="G220" s="5">
        <f t="shared" si="3"/>
        <v>130</v>
      </c>
    </row>
    <row r="221" spans="1:7" x14ac:dyDescent="0.2">
      <c r="A221" s="5" t="s">
        <v>329</v>
      </c>
      <c r="B221" s="6" t="s">
        <v>328</v>
      </c>
      <c r="C221" s="5">
        <v>5</v>
      </c>
      <c r="D221" s="5"/>
      <c r="E221" s="5"/>
      <c r="F221" s="5" t="s">
        <v>37</v>
      </c>
      <c r="G221" s="5">
        <f t="shared" si="3"/>
        <v>250</v>
      </c>
    </row>
    <row r="222" spans="1:7" x14ac:dyDescent="0.2">
      <c r="A222" s="5" t="s">
        <v>330</v>
      </c>
      <c r="B222" s="6" t="s">
        <v>328</v>
      </c>
      <c r="C222" s="5">
        <v>1</v>
      </c>
      <c r="D222" s="5" t="s">
        <v>17</v>
      </c>
      <c r="E222" s="5"/>
      <c r="F222" s="5" t="s">
        <v>33</v>
      </c>
      <c r="G222" s="5">
        <f t="shared" si="3"/>
        <v>65</v>
      </c>
    </row>
    <row r="223" spans="1:7" x14ac:dyDescent="0.2">
      <c r="A223" s="5" t="s">
        <v>331</v>
      </c>
      <c r="B223" s="6" t="s">
        <v>328</v>
      </c>
      <c r="C223" s="5">
        <v>6</v>
      </c>
      <c r="D223" s="5"/>
      <c r="E223" s="5"/>
      <c r="F223" s="5" t="s">
        <v>33</v>
      </c>
      <c r="G223" s="5">
        <f t="shared" si="3"/>
        <v>300</v>
      </c>
    </row>
    <row r="224" spans="1:7" x14ac:dyDescent="0.2">
      <c r="A224" s="5" t="s">
        <v>332</v>
      </c>
      <c r="B224" s="6" t="s">
        <v>328</v>
      </c>
      <c r="C224" s="5">
        <v>1</v>
      </c>
      <c r="D224" s="5" t="s">
        <v>17</v>
      </c>
      <c r="E224" s="5"/>
      <c r="F224" s="5" t="s">
        <v>33</v>
      </c>
      <c r="G224" s="5">
        <f t="shared" si="3"/>
        <v>65</v>
      </c>
    </row>
    <row r="225" spans="1:7" x14ac:dyDescent="0.2">
      <c r="A225" s="5" t="s">
        <v>333</v>
      </c>
      <c r="B225" s="6" t="s">
        <v>328</v>
      </c>
      <c r="C225" s="5">
        <v>2</v>
      </c>
      <c r="D225" s="5"/>
      <c r="E225" s="5"/>
      <c r="F225" s="5" t="s">
        <v>33</v>
      </c>
      <c r="G225" s="5">
        <f t="shared" si="3"/>
        <v>100</v>
      </c>
    </row>
    <row r="226" spans="1:7" x14ac:dyDescent="0.2">
      <c r="A226" s="5" t="s">
        <v>334</v>
      </c>
      <c r="B226" s="6" t="s">
        <v>328</v>
      </c>
      <c r="C226" s="5">
        <v>1</v>
      </c>
      <c r="D226" s="5"/>
      <c r="E226" s="5" t="s">
        <v>17</v>
      </c>
      <c r="F226" s="5" t="s">
        <v>47</v>
      </c>
      <c r="G226" s="5">
        <f t="shared" si="3"/>
        <v>73</v>
      </c>
    </row>
    <row r="227" spans="1:7" x14ac:dyDescent="0.2">
      <c r="A227" s="5" t="s">
        <v>335</v>
      </c>
      <c r="B227" s="6" t="s">
        <v>336</v>
      </c>
      <c r="C227" s="5">
        <v>4</v>
      </c>
      <c r="D227" s="5"/>
      <c r="E227" s="5" t="s">
        <v>17</v>
      </c>
      <c r="F227" s="5" t="s">
        <v>37</v>
      </c>
      <c r="G227" s="5">
        <f t="shared" si="3"/>
        <v>292</v>
      </c>
    </row>
    <row r="228" spans="1:7" x14ac:dyDescent="0.2">
      <c r="A228" s="5" t="s">
        <v>337</v>
      </c>
      <c r="B228" s="6" t="s">
        <v>336</v>
      </c>
      <c r="C228" s="5">
        <v>7</v>
      </c>
      <c r="D228" s="5" t="s">
        <v>17</v>
      </c>
      <c r="E228" s="5"/>
      <c r="F228" s="5" t="s">
        <v>37</v>
      </c>
      <c r="G228" s="5">
        <f t="shared" si="3"/>
        <v>455</v>
      </c>
    </row>
    <row r="229" spans="1:7" x14ac:dyDescent="0.2">
      <c r="A229" s="5" t="s">
        <v>338</v>
      </c>
      <c r="B229" s="6" t="s">
        <v>336</v>
      </c>
      <c r="C229" s="5">
        <v>1</v>
      </c>
      <c r="D229" s="5"/>
      <c r="E229" s="5" t="s">
        <v>17</v>
      </c>
      <c r="F229" s="5" t="s">
        <v>33</v>
      </c>
      <c r="G229" s="5">
        <f t="shared" si="3"/>
        <v>73</v>
      </c>
    </row>
    <row r="230" spans="1:7" x14ac:dyDescent="0.2">
      <c r="A230" s="5" t="s">
        <v>339</v>
      </c>
      <c r="B230" s="6" t="s">
        <v>336</v>
      </c>
      <c r="C230" s="5">
        <v>5</v>
      </c>
      <c r="D230" s="5" t="s">
        <v>17</v>
      </c>
      <c r="E230" s="5"/>
      <c r="F230" s="5" t="s">
        <v>33</v>
      </c>
      <c r="G230" s="5">
        <f t="shared" si="3"/>
        <v>325</v>
      </c>
    </row>
    <row r="231" spans="1:7" x14ac:dyDescent="0.2">
      <c r="A231" s="5" t="s">
        <v>340</v>
      </c>
      <c r="B231" s="6" t="s">
        <v>336</v>
      </c>
      <c r="C231" s="5">
        <v>2</v>
      </c>
      <c r="D231" s="5"/>
      <c r="E231" s="5" t="s">
        <v>17</v>
      </c>
      <c r="F231" s="5" t="s">
        <v>33</v>
      </c>
      <c r="G231" s="5">
        <f t="shared" si="3"/>
        <v>146</v>
      </c>
    </row>
    <row r="232" spans="1:7" x14ac:dyDescent="0.2">
      <c r="A232" s="5" t="s">
        <v>341</v>
      </c>
      <c r="B232" s="6" t="s">
        <v>336</v>
      </c>
      <c r="C232" s="5">
        <v>2</v>
      </c>
      <c r="D232" s="5"/>
      <c r="E232" s="5"/>
      <c r="F232" s="5" t="s">
        <v>33</v>
      </c>
      <c r="G232" s="5">
        <f t="shared" si="3"/>
        <v>100</v>
      </c>
    </row>
    <row r="233" spans="1:7" x14ac:dyDescent="0.2">
      <c r="A233" s="5" t="s">
        <v>342</v>
      </c>
      <c r="B233" s="6" t="s">
        <v>336</v>
      </c>
      <c r="C233" s="5">
        <v>6</v>
      </c>
      <c r="D233" s="5" t="s">
        <v>17</v>
      </c>
      <c r="E233" s="5"/>
      <c r="F233" s="5" t="s">
        <v>47</v>
      </c>
      <c r="G233" s="5">
        <f t="shared" si="3"/>
        <v>390</v>
      </c>
    </row>
    <row r="234" spans="1:7" x14ac:dyDescent="0.2">
      <c r="A234" s="5" t="s">
        <v>286</v>
      </c>
      <c r="B234" s="6" t="s">
        <v>343</v>
      </c>
      <c r="C234" s="5">
        <v>2</v>
      </c>
      <c r="D234" s="5"/>
      <c r="E234" s="5"/>
      <c r="F234" s="5" t="s">
        <v>37</v>
      </c>
      <c r="G234" s="5">
        <f t="shared" si="3"/>
        <v>100</v>
      </c>
    </row>
    <row r="235" spans="1:7" x14ac:dyDescent="0.2">
      <c r="A235" s="5" t="s">
        <v>344</v>
      </c>
      <c r="B235" s="6" t="s">
        <v>343</v>
      </c>
      <c r="C235" s="5">
        <v>8</v>
      </c>
      <c r="D235" s="5"/>
      <c r="E235" s="5"/>
      <c r="F235" s="5" t="s">
        <v>37</v>
      </c>
      <c r="G235" s="5">
        <f t="shared" si="3"/>
        <v>400</v>
      </c>
    </row>
    <row r="236" spans="1:7" x14ac:dyDescent="0.2">
      <c r="A236" s="5" t="s">
        <v>345</v>
      </c>
      <c r="B236" s="6" t="s">
        <v>343</v>
      </c>
      <c r="C236" s="5">
        <v>2</v>
      </c>
      <c r="D236" s="5" t="s">
        <v>17</v>
      </c>
      <c r="E236" s="5"/>
      <c r="F236" s="5" t="s">
        <v>33</v>
      </c>
      <c r="G236" s="5">
        <f t="shared" si="3"/>
        <v>130</v>
      </c>
    </row>
    <row r="237" spans="1:7" ht="15" x14ac:dyDescent="0.25">
      <c r="A237"/>
      <c r="B237"/>
      <c r="C237"/>
      <c r="D237"/>
      <c r="E237"/>
      <c r="F237"/>
      <c r="G237"/>
    </row>
  </sheetData>
  <autoFilter ref="A1:G236"/>
  <printOptions gridLines="1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&amp;RNom du fichier : &amp;F</oddHeader>
    <oddFooter>&amp;CCathy COUSYN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zoomScale="145" zoomScaleNormal="145" workbookViewId="0">
      <selection activeCell="E13" sqref="E13"/>
    </sheetView>
  </sheetViews>
  <sheetFormatPr baseColWidth="10" defaultRowHeight="15" x14ac:dyDescent="0.25"/>
  <cols>
    <col min="4" max="4" width="20.140625" customWidth="1"/>
    <col min="5" max="5" width="20.5703125" customWidth="1"/>
  </cols>
  <sheetData>
    <row r="3" spans="2:5" ht="22.5" customHeight="1" x14ac:dyDescent="0.25">
      <c r="B3" s="7"/>
      <c r="C3" s="123" t="s">
        <v>346</v>
      </c>
      <c r="D3" s="123" t="s">
        <v>347</v>
      </c>
      <c r="E3" s="123" t="s">
        <v>348</v>
      </c>
    </row>
    <row r="4" spans="2:5" x14ac:dyDescent="0.25">
      <c r="B4" s="111" t="s">
        <v>349</v>
      </c>
      <c r="C4" s="111">
        <v>2970</v>
      </c>
      <c r="D4" s="122" t="str">
        <f>IF(C4&gt;3000,"oui","non")</f>
        <v>non</v>
      </c>
      <c r="E4" s="111">
        <f>IF(C4&lt;4500,20%*C4,25%*C4)</f>
        <v>594</v>
      </c>
    </row>
    <row r="5" spans="2:5" x14ac:dyDescent="0.25">
      <c r="B5" s="111" t="s">
        <v>350</v>
      </c>
      <c r="C5" s="111">
        <v>3570</v>
      </c>
      <c r="D5" s="122" t="str">
        <f t="shared" ref="D5:D11" si="0">IF(C5&gt;3000,"oui","non")</f>
        <v>oui</v>
      </c>
      <c r="E5" s="111">
        <f t="shared" ref="E5:E11" si="1">IF(C5&lt;4500,20%*C5,25%*C5)</f>
        <v>714</v>
      </c>
    </row>
    <row r="6" spans="2:5" x14ac:dyDescent="0.25">
      <c r="B6" s="111" t="s">
        <v>351</v>
      </c>
      <c r="C6" s="111">
        <v>1562</v>
      </c>
      <c r="D6" s="122" t="str">
        <f t="shared" si="0"/>
        <v>non</v>
      </c>
      <c r="E6" s="111">
        <f t="shared" si="1"/>
        <v>312.40000000000003</v>
      </c>
    </row>
    <row r="7" spans="2:5" x14ac:dyDescent="0.25">
      <c r="B7" s="111" t="s">
        <v>352</v>
      </c>
      <c r="C7" s="111">
        <v>3850</v>
      </c>
      <c r="D7" s="122" t="str">
        <f t="shared" si="0"/>
        <v>oui</v>
      </c>
      <c r="E7" s="111">
        <f t="shared" si="1"/>
        <v>770</v>
      </c>
    </row>
    <row r="8" spans="2:5" x14ac:dyDescent="0.25">
      <c r="B8" s="111" t="s">
        <v>354</v>
      </c>
      <c r="C8" s="111">
        <v>4550</v>
      </c>
      <c r="D8" s="122" t="str">
        <f t="shared" si="0"/>
        <v>oui</v>
      </c>
      <c r="E8" s="111">
        <f t="shared" si="1"/>
        <v>1137.5</v>
      </c>
    </row>
    <row r="9" spans="2:5" x14ac:dyDescent="0.25">
      <c r="B9" s="111" t="s">
        <v>355</v>
      </c>
      <c r="C9" s="111">
        <v>3850</v>
      </c>
      <c r="D9" s="122" t="str">
        <f t="shared" si="0"/>
        <v>oui</v>
      </c>
      <c r="E9" s="111">
        <f t="shared" si="1"/>
        <v>770</v>
      </c>
    </row>
    <row r="10" spans="2:5" x14ac:dyDescent="0.25">
      <c r="B10" s="111" t="s">
        <v>356</v>
      </c>
      <c r="C10" s="111">
        <v>2005</v>
      </c>
      <c r="D10" s="122" t="str">
        <f t="shared" si="0"/>
        <v>non</v>
      </c>
      <c r="E10" s="111">
        <f t="shared" si="1"/>
        <v>401</v>
      </c>
    </row>
    <row r="11" spans="2:5" x14ac:dyDescent="0.25">
      <c r="B11" s="111" t="s">
        <v>357</v>
      </c>
      <c r="C11" s="111">
        <v>5425</v>
      </c>
      <c r="D11" s="122" t="str">
        <f t="shared" si="0"/>
        <v>oui</v>
      </c>
      <c r="E11" s="111">
        <f t="shared" si="1"/>
        <v>1356.25</v>
      </c>
    </row>
    <row r="12" spans="2:5" x14ac:dyDescent="0.25">
      <c r="B12" s="135"/>
      <c r="C12" s="136"/>
      <c r="D12" s="112"/>
      <c r="E12" s="111">
        <f>SUM(E4:E11)</f>
        <v>6055.15</v>
      </c>
    </row>
    <row r="13" spans="2:5" x14ac:dyDescent="0.25">
      <c r="B13" s="7"/>
      <c r="C13" s="7"/>
      <c r="D13" s="7"/>
      <c r="E13" s="7"/>
    </row>
    <row r="14" spans="2:5" x14ac:dyDescent="0.25">
      <c r="B14" s="7"/>
      <c r="C14" s="7"/>
      <c r="D14" s="7"/>
      <c r="E14" s="7"/>
    </row>
    <row r="15" spans="2:5" x14ac:dyDescent="0.25">
      <c r="B15" s="10" t="s">
        <v>358</v>
      </c>
      <c r="C15" s="9"/>
      <c r="D15" s="9"/>
      <c r="E15" s="9"/>
    </row>
    <row r="16" spans="2:5" x14ac:dyDescent="0.25">
      <c r="B16" s="10" t="s">
        <v>359</v>
      </c>
      <c r="C16" s="9"/>
      <c r="D16" s="9"/>
      <c r="E16" s="9"/>
    </row>
  </sheetData>
  <mergeCells count="1">
    <mergeCell ref="B12:C12"/>
  </mergeCells>
  <conditionalFormatting sqref="D4:D11">
    <cfRule type="cellIs" dxfId="5" priority="1" operator="equal">
      <formula>"non"</formula>
    </cfRule>
    <cfRule type="cellIs" dxfId="4" priority="2" operator="equal">
      <formula>"oui"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zoomScale="175" zoomScaleNormal="175" workbookViewId="0">
      <selection activeCell="E4" sqref="E4"/>
    </sheetView>
  </sheetViews>
  <sheetFormatPr baseColWidth="10" defaultRowHeight="15" x14ac:dyDescent="0.25"/>
  <cols>
    <col min="4" max="4" width="11.28515625" customWidth="1"/>
    <col min="5" max="5" width="14" customWidth="1"/>
    <col min="6" max="6" width="20.140625" bestFit="1" customWidth="1"/>
  </cols>
  <sheetData>
    <row r="1" spans="2:7" ht="16.5" customHeight="1" x14ac:dyDescent="0.25"/>
    <row r="3" spans="2:7" ht="33" customHeight="1" x14ac:dyDescent="0.25">
      <c r="B3" s="1" t="s">
        <v>0</v>
      </c>
      <c r="C3" s="1" t="s">
        <v>1051</v>
      </c>
      <c r="D3" s="1" t="s">
        <v>1052</v>
      </c>
      <c r="E3" s="1" t="s">
        <v>1</v>
      </c>
      <c r="F3" s="1" t="s">
        <v>1053</v>
      </c>
    </row>
    <row r="4" spans="2:7" x14ac:dyDescent="0.25">
      <c r="B4" s="2" t="s">
        <v>2</v>
      </c>
      <c r="C4" s="2">
        <v>11720</v>
      </c>
      <c r="D4" s="120" t="str">
        <f>IF(C4&gt;10000,"oui","non")</f>
        <v>oui</v>
      </c>
      <c r="E4" s="120">
        <f>IF(D4="oui",C4*2%,0)</f>
        <v>234.4</v>
      </c>
      <c r="F4" s="120">
        <f>C4-E4</f>
        <v>11485.6</v>
      </c>
    </row>
    <row r="5" spans="2:7" x14ac:dyDescent="0.25">
      <c r="B5" s="2" t="s">
        <v>3</v>
      </c>
      <c r="C5" s="2">
        <v>8440</v>
      </c>
      <c r="D5" s="120" t="str">
        <f t="shared" ref="D5:D8" si="0">IF(C5&gt;10000,"oui","non")</f>
        <v>non</v>
      </c>
      <c r="E5" s="120">
        <f t="shared" ref="E5:E8" si="1">IF(D5="oui",C5*2%,0)</f>
        <v>0</v>
      </c>
      <c r="F5" s="120">
        <f t="shared" ref="F5:F8" si="2">C5-E5</f>
        <v>8440</v>
      </c>
    </row>
    <row r="6" spans="2:7" x14ac:dyDescent="0.25">
      <c r="B6" s="2" t="s">
        <v>4</v>
      </c>
      <c r="C6" s="2">
        <v>13602</v>
      </c>
      <c r="D6" s="120" t="str">
        <f t="shared" si="0"/>
        <v>oui</v>
      </c>
      <c r="E6" s="120">
        <f t="shared" si="1"/>
        <v>272.04000000000002</v>
      </c>
      <c r="F6" s="120">
        <f t="shared" si="2"/>
        <v>13329.96</v>
      </c>
    </row>
    <row r="7" spans="2:7" x14ac:dyDescent="0.25">
      <c r="B7" s="2" t="s">
        <v>5</v>
      </c>
      <c r="C7" s="2">
        <v>9704</v>
      </c>
      <c r="D7" s="120" t="str">
        <f t="shared" si="0"/>
        <v>non</v>
      </c>
      <c r="E7" s="120">
        <f t="shared" si="1"/>
        <v>0</v>
      </c>
      <c r="F7" s="120">
        <f t="shared" si="2"/>
        <v>9704</v>
      </c>
    </row>
    <row r="8" spans="2:7" x14ac:dyDescent="0.25">
      <c r="B8" s="2" t="s">
        <v>6</v>
      </c>
      <c r="C8" s="2">
        <v>600000</v>
      </c>
      <c r="D8" s="120" t="str">
        <f t="shared" si="0"/>
        <v>oui</v>
      </c>
      <c r="E8" s="120">
        <f t="shared" si="1"/>
        <v>12000</v>
      </c>
      <c r="F8" s="120">
        <f t="shared" si="2"/>
        <v>588000</v>
      </c>
    </row>
    <row r="10" spans="2:7" x14ac:dyDescent="0.25">
      <c r="B10" t="s">
        <v>7</v>
      </c>
      <c r="G10" t="s">
        <v>360</v>
      </c>
    </row>
    <row r="11" spans="2:7" x14ac:dyDescent="0.25">
      <c r="B11" t="s">
        <v>8</v>
      </c>
    </row>
    <row r="12" spans="2:7" x14ac:dyDescent="0.25">
      <c r="G12" t="s">
        <v>360</v>
      </c>
    </row>
    <row r="13" spans="2:7" x14ac:dyDescent="0.25">
      <c r="G13" t="s">
        <v>360</v>
      </c>
    </row>
  </sheetData>
  <conditionalFormatting sqref="E4:E8">
    <cfRule type="cellIs" dxfId="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9"/>
  <sheetViews>
    <sheetView tabSelected="1" zoomScale="130" zoomScaleNormal="130" workbookViewId="0">
      <selection activeCell="J4" sqref="J4:J10"/>
    </sheetView>
  </sheetViews>
  <sheetFormatPr baseColWidth="10" defaultRowHeight="15" x14ac:dyDescent="0.25"/>
  <cols>
    <col min="1" max="1" width="4.7109375" customWidth="1"/>
    <col min="3" max="3" width="15.28515625" customWidth="1"/>
    <col min="5" max="5" width="13" customWidth="1"/>
  </cols>
  <sheetData>
    <row r="3" spans="2:11" x14ac:dyDescent="0.25">
      <c r="B3" s="8" t="s">
        <v>361</v>
      </c>
      <c r="C3" s="8" t="s">
        <v>362</v>
      </c>
      <c r="D3" s="8" t="s">
        <v>363</v>
      </c>
      <c r="E3" s="8" t="s">
        <v>364</v>
      </c>
      <c r="F3" s="8" t="s">
        <v>365</v>
      </c>
      <c r="G3" s="8" t="s">
        <v>366</v>
      </c>
      <c r="H3" s="8" t="s">
        <v>367</v>
      </c>
      <c r="I3" s="8" t="s">
        <v>368</v>
      </c>
      <c r="J3" s="8" t="s">
        <v>369</v>
      </c>
      <c r="K3" s="9"/>
    </row>
    <row r="4" spans="2:11" x14ac:dyDescent="0.25">
      <c r="B4" s="8" t="s">
        <v>1038</v>
      </c>
      <c r="C4" s="8">
        <v>240000</v>
      </c>
      <c r="D4" s="8">
        <v>1500</v>
      </c>
      <c r="E4" s="121">
        <f>C4*1%</f>
        <v>2400</v>
      </c>
      <c r="F4" s="121">
        <f>IF(C4&gt;200000,C4*1%,0)</f>
        <v>2400</v>
      </c>
      <c r="G4" s="121">
        <f>IF(C4&gt;250000,C4*0.5%,0)</f>
        <v>0</v>
      </c>
      <c r="H4" s="121">
        <f>SUM(F4:G4)</f>
        <v>2400</v>
      </c>
      <c r="I4" s="8">
        <v>300</v>
      </c>
      <c r="J4" s="121">
        <f>D4+E4+H4-I4</f>
        <v>6000</v>
      </c>
      <c r="K4" s="9"/>
    </row>
    <row r="5" spans="2:11" x14ac:dyDescent="0.25">
      <c r="B5" s="8" t="s">
        <v>1039</v>
      </c>
      <c r="C5" s="8">
        <v>150000</v>
      </c>
      <c r="D5" s="8">
        <v>1500</v>
      </c>
      <c r="E5" s="121">
        <f t="shared" ref="E5:E10" si="0">C5*1%</f>
        <v>1500</v>
      </c>
      <c r="F5" s="121">
        <f t="shared" ref="F5:F10" si="1">IF(C5&gt;200000,C5*1%,0)</f>
        <v>0</v>
      </c>
      <c r="G5" s="121">
        <f t="shared" ref="G5:G10" si="2">IF(C5&gt;250000,C5*0.5%,0)</f>
        <v>0</v>
      </c>
      <c r="H5" s="121">
        <f t="shared" ref="H5:H10" si="3">SUM(F5:G5)</f>
        <v>0</v>
      </c>
      <c r="I5" s="8">
        <v>300</v>
      </c>
      <c r="J5" s="121">
        <f t="shared" ref="J5:J10" si="4">D5+E5+H5-I5</f>
        <v>2700</v>
      </c>
      <c r="K5" s="9"/>
    </row>
    <row r="6" spans="2:11" x14ac:dyDescent="0.25">
      <c r="B6" s="8" t="s">
        <v>1040</v>
      </c>
      <c r="C6" s="8">
        <v>260000</v>
      </c>
      <c r="D6" s="8">
        <v>1500</v>
      </c>
      <c r="E6" s="121">
        <f t="shared" si="0"/>
        <v>2600</v>
      </c>
      <c r="F6" s="121">
        <f t="shared" si="1"/>
        <v>2600</v>
      </c>
      <c r="G6" s="121">
        <f t="shared" si="2"/>
        <v>1300</v>
      </c>
      <c r="H6" s="121">
        <f t="shared" si="3"/>
        <v>3900</v>
      </c>
      <c r="I6" s="8">
        <v>300</v>
      </c>
      <c r="J6" s="121">
        <f t="shared" si="4"/>
        <v>7700</v>
      </c>
      <c r="K6" s="9"/>
    </row>
    <row r="7" spans="2:11" x14ac:dyDescent="0.25">
      <c r="B7" s="8" t="s">
        <v>1041</v>
      </c>
      <c r="C7" s="8">
        <v>165000</v>
      </c>
      <c r="D7" s="8">
        <v>1500</v>
      </c>
      <c r="E7" s="121">
        <f t="shared" si="0"/>
        <v>1650</v>
      </c>
      <c r="F7" s="121">
        <f t="shared" si="1"/>
        <v>0</v>
      </c>
      <c r="G7" s="121">
        <f t="shared" si="2"/>
        <v>0</v>
      </c>
      <c r="H7" s="121">
        <f t="shared" si="3"/>
        <v>0</v>
      </c>
      <c r="I7" s="8">
        <v>300</v>
      </c>
      <c r="J7" s="121">
        <f t="shared" si="4"/>
        <v>2850</v>
      </c>
      <c r="K7" s="9"/>
    </row>
    <row r="8" spans="2:11" x14ac:dyDescent="0.25">
      <c r="B8" s="8" t="s">
        <v>1042</v>
      </c>
      <c r="C8" s="8">
        <v>215000</v>
      </c>
      <c r="D8" s="8">
        <v>1500</v>
      </c>
      <c r="E8" s="121">
        <f t="shared" si="0"/>
        <v>2150</v>
      </c>
      <c r="F8" s="121">
        <f t="shared" si="1"/>
        <v>2150</v>
      </c>
      <c r="G8" s="121">
        <f t="shared" si="2"/>
        <v>0</v>
      </c>
      <c r="H8" s="121">
        <f t="shared" si="3"/>
        <v>2150</v>
      </c>
      <c r="I8" s="8">
        <v>300</v>
      </c>
      <c r="J8" s="121">
        <f t="shared" si="4"/>
        <v>5500</v>
      </c>
      <c r="K8" s="9"/>
    </row>
    <row r="9" spans="2:11" x14ac:dyDescent="0.25">
      <c r="B9" s="8" t="s">
        <v>1043</v>
      </c>
      <c r="C9" s="8">
        <v>166350</v>
      </c>
      <c r="D9" s="8">
        <v>1500</v>
      </c>
      <c r="E9" s="121">
        <f t="shared" si="0"/>
        <v>1663.5</v>
      </c>
      <c r="F9" s="121">
        <f t="shared" si="1"/>
        <v>0</v>
      </c>
      <c r="G9" s="121">
        <f t="shared" si="2"/>
        <v>0</v>
      </c>
      <c r="H9" s="121">
        <f t="shared" si="3"/>
        <v>0</v>
      </c>
      <c r="I9" s="8">
        <v>300</v>
      </c>
      <c r="J9" s="121">
        <f t="shared" si="4"/>
        <v>2863.5</v>
      </c>
      <c r="K9" s="9"/>
    </row>
    <row r="10" spans="2:11" x14ac:dyDescent="0.25">
      <c r="B10" s="8" t="s">
        <v>1044</v>
      </c>
      <c r="C10" s="8">
        <v>200000</v>
      </c>
      <c r="D10" s="8">
        <v>1500</v>
      </c>
      <c r="E10" s="121">
        <f t="shared" si="0"/>
        <v>2000</v>
      </c>
      <c r="F10" s="121">
        <f t="shared" si="1"/>
        <v>0</v>
      </c>
      <c r="G10" s="121">
        <f t="shared" si="2"/>
        <v>0</v>
      </c>
      <c r="H10" s="121">
        <f t="shared" si="3"/>
        <v>0</v>
      </c>
      <c r="I10" s="8">
        <v>300</v>
      </c>
      <c r="J10" s="121">
        <f t="shared" si="4"/>
        <v>3200</v>
      </c>
      <c r="K10" s="9"/>
    </row>
    <row r="11" spans="2:11" x14ac:dyDescent="0.25">
      <c r="B11" s="8" t="s">
        <v>353</v>
      </c>
      <c r="C11" s="8">
        <f>SUM(C4:C10)</f>
        <v>1396350</v>
      </c>
      <c r="D11" s="8">
        <f t="shared" ref="D11:J11" si="5">SUM(D4:D10)</f>
        <v>10500</v>
      </c>
      <c r="E11" s="8">
        <f t="shared" si="5"/>
        <v>13963.5</v>
      </c>
      <c r="F11" s="8">
        <f t="shared" si="5"/>
        <v>7150</v>
      </c>
      <c r="G11" s="8">
        <f t="shared" si="5"/>
        <v>1300</v>
      </c>
      <c r="H11" s="8">
        <f t="shared" si="5"/>
        <v>8450</v>
      </c>
      <c r="I11" s="8">
        <f t="shared" si="5"/>
        <v>2100</v>
      </c>
      <c r="J11" s="8">
        <f t="shared" si="5"/>
        <v>30813.5</v>
      </c>
      <c r="K11" s="9"/>
    </row>
    <row r="12" spans="2:11" x14ac:dyDescent="0.25"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2:11" x14ac:dyDescent="0.25">
      <c r="B13" s="9"/>
      <c r="C13" s="9" t="s">
        <v>372</v>
      </c>
      <c r="D13" s="10" t="s">
        <v>373</v>
      </c>
      <c r="E13" s="9"/>
      <c r="F13" s="9"/>
      <c r="G13" s="9"/>
      <c r="H13" s="9"/>
      <c r="I13" s="9"/>
      <c r="J13" s="9"/>
      <c r="K13" s="9"/>
    </row>
    <row r="14" spans="2:11" x14ac:dyDescent="0.25">
      <c r="B14" s="9"/>
      <c r="C14" s="9"/>
      <c r="D14" s="10" t="s">
        <v>374</v>
      </c>
      <c r="E14" s="9"/>
      <c r="F14" s="9"/>
      <c r="G14" s="9"/>
      <c r="H14" s="9"/>
      <c r="I14" s="9"/>
      <c r="J14" s="9"/>
      <c r="K14" s="9"/>
    </row>
    <row r="15" spans="2:11" x14ac:dyDescent="0.25">
      <c r="B15" s="9"/>
      <c r="C15" s="9"/>
      <c r="D15" s="10" t="s">
        <v>1054</v>
      </c>
      <c r="E15" s="9"/>
      <c r="F15" s="9"/>
      <c r="G15" s="9"/>
      <c r="H15" s="9"/>
      <c r="I15" s="9"/>
      <c r="J15" s="9"/>
      <c r="K15" s="9"/>
    </row>
    <row r="16" spans="2:11" x14ac:dyDescent="0.25">
      <c r="B16" s="9"/>
      <c r="C16" s="9"/>
      <c r="D16" s="10" t="s">
        <v>375</v>
      </c>
      <c r="E16" s="9"/>
      <c r="F16" s="9"/>
      <c r="G16" s="9"/>
      <c r="H16" s="9"/>
      <c r="I16" s="9"/>
      <c r="J16" s="9"/>
      <c r="K16" s="9"/>
    </row>
    <row r="17" spans="2:11" x14ac:dyDescent="0.25">
      <c r="B17" s="9"/>
      <c r="C17" s="9"/>
      <c r="D17" s="10" t="s">
        <v>376</v>
      </c>
      <c r="E17" s="9"/>
      <c r="F17" s="9"/>
      <c r="G17" s="9"/>
      <c r="H17" s="9"/>
      <c r="I17" s="9"/>
      <c r="J17" s="9"/>
      <c r="K17" s="9"/>
    </row>
    <row r="18" spans="2:11" x14ac:dyDescent="0.25">
      <c r="B18" s="9"/>
      <c r="F18" s="9"/>
      <c r="G18" s="9"/>
      <c r="H18" s="9"/>
      <c r="I18" s="9"/>
      <c r="J18" s="9"/>
      <c r="K18" s="9"/>
    </row>
    <row r="19" spans="2:11" x14ac:dyDescent="0.25">
      <c r="B19" s="9"/>
      <c r="F19" s="9"/>
      <c r="G19" s="9"/>
      <c r="H19" s="9"/>
      <c r="I19" s="9"/>
      <c r="J19" s="9"/>
      <c r="K1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Mise en forme 2007</vt:lpstr>
      <vt:lpstr>Calculs rappels</vt:lpstr>
      <vt:lpstr>Ref Absolue - %</vt:lpstr>
      <vt:lpstr>Moy Min Max</vt:lpstr>
      <vt:lpstr>Moy Min Max Nb</vt:lpstr>
      <vt:lpstr>Tri</vt:lpstr>
      <vt:lpstr>fx SI a</vt:lpstr>
      <vt:lpstr>fx SI b</vt:lpstr>
      <vt:lpstr>fx SI c</vt:lpstr>
      <vt:lpstr>RANG</vt:lpstr>
      <vt:lpstr>Centre 1</vt:lpstr>
      <vt:lpstr>Centre 2</vt:lpstr>
      <vt:lpstr>Centres Synthèse</vt:lpstr>
      <vt:lpstr>Dates</vt:lpstr>
      <vt:lpstr>Feuil1</vt:lpstr>
      <vt:lpstr>BDD - TCD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Formateur1</dc:creator>
  <cp:lastModifiedBy>Windows User</cp:lastModifiedBy>
  <dcterms:created xsi:type="dcterms:W3CDTF">2011-03-24T14:57:43Z</dcterms:created>
  <dcterms:modified xsi:type="dcterms:W3CDTF">2023-04-28T13:29:28Z</dcterms:modified>
</cp:coreProperties>
</file>